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úty-PC\Desktop\"/>
    </mc:Choice>
  </mc:AlternateContent>
  <xr:revisionPtr revIDLastSave="0" documentId="8_{DAE1E0D0-40DD-40F6-9C93-3511992D97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  <sheet name="Hárok4" sheetId="4" r:id="rId2"/>
    <sheet name="Hárok2" sheetId="2" r:id="rId3"/>
    <sheet name="Hárok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4" i="1" l="1"/>
  <c r="E203" i="1"/>
  <c r="E65" i="1"/>
  <c r="F148" i="1"/>
  <c r="G148" i="1"/>
  <c r="E148" i="1"/>
  <c r="G221" i="1"/>
  <c r="G203" i="1"/>
  <c r="G214" i="1" s="1"/>
  <c r="G220" i="1" s="1"/>
  <c r="G201" i="1"/>
  <c r="G200" i="1"/>
  <c r="G189" i="1"/>
  <c r="G187" i="1"/>
  <c r="G184" i="1" s="1"/>
  <c r="G179" i="1"/>
  <c r="G173" i="1"/>
  <c r="G170" i="1"/>
  <c r="G166" i="1"/>
  <c r="G158" i="1"/>
  <c r="G154" i="1"/>
  <c r="G145" i="1"/>
  <c r="G142" i="1"/>
  <c r="G137" i="1"/>
  <c r="G134" i="1"/>
  <c r="G129" i="1"/>
  <c r="G126" i="1"/>
  <c r="G123" i="1"/>
  <c r="G118" i="1"/>
  <c r="G115" i="1"/>
  <c r="G112" i="1"/>
  <c r="G107" i="1"/>
  <c r="G104" i="1"/>
  <c r="G98" i="1"/>
  <c r="G96" i="1"/>
  <c r="G65" i="1"/>
  <c r="G73" i="1" s="1"/>
  <c r="G60" i="1"/>
  <c r="G51" i="1"/>
  <c r="G72" i="1" s="1"/>
  <c r="G49" i="1"/>
  <c r="G42" i="1"/>
  <c r="G37" i="1"/>
  <c r="G28" i="1"/>
  <c r="G18" i="1"/>
  <c r="F221" i="1"/>
  <c r="F203" i="1"/>
  <c r="F214" i="1" s="1"/>
  <c r="F220" i="1" s="1"/>
  <c r="F201" i="1"/>
  <c r="F200" i="1"/>
  <c r="F189" i="1"/>
  <c r="F187" i="1"/>
  <c r="F179" i="1"/>
  <c r="F173" i="1"/>
  <c r="F170" i="1"/>
  <c r="F166" i="1"/>
  <c r="F158" i="1"/>
  <c r="F154" i="1"/>
  <c r="F145" i="1"/>
  <c r="F142" i="1"/>
  <c r="F137" i="1"/>
  <c r="F134" i="1"/>
  <c r="F129" i="1"/>
  <c r="F126" i="1"/>
  <c r="F123" i="1"/>
  <c r="F118" i="1"/>
  <c r="F115" i="1"/>
  <c r="F112" i="1"/>
  <c r="F107" i="1"/>
  <c r="F104" i="1"/>
  <c r="F98" i="1"/>
  <c r="F96" i="1"/>
  <c r="F65" i="1"/>
  <c r="F73" i="1" s="1"/>
  <c r="F60" i="1"/>
  <c r="F51" i="1"/>
  <c r="F72" i="1" s="1"/>
  <c r="F49" i="1"/>
  <c r="F42" i="1"/>
  <c r="F37" i="1"/>
  <c r="F28" i="1"/>
  <c r="F18" i="1"/>
  <c r="F193" i="1" l="1"/>
  <c r="F219" i="1" s="1"/>
  <c r="F223" i="1" s="1"/>
  <c r="G193" i="1"/>
  <c r="G219" i="1" s="1"/>
  <c r="G223" i="1" s="1"/>
  <c r="G71" i="1"/>
  <c r="G76" i="1" s="1"/>
  <c r="F71" i="1"/>
  <c r="F76" i="1" s="1"/>
  <c r="E112" i="1" l="1"/>
  <c r="E115" i="1"/>
  <c r="E187" i="1"/>
  <c r="E184" i="1" s="1"/>
  <c r="E173" i="1"/>
  <c r="E126" i="1"/>
  <c r="E214" i="1"/>
  <c r="E73" i="1" l="1"/>
  <c r="E142" i="1"/>
  <c r="E96" i="1"/>
  <c r="E49" i="1"/>
  <c r="E200" i="1" l="1"/>
  <c r="E221" i="1" l="1"/>
  <c r="E201" i="1"/>
  <c r="E220" i="1"/>
  <c r="E189" i="1"/>
  <c r="E179" i="1"/>
  <c r="E170" i="1"/>
  <c r="E166" i="1"/>
  <c r="E158" i="1"/>
  <c r="E154" i="1"/>
  <c r="E145" i="1"/>
  <c r="E137" i="1"/>
  <c r="E134" i="1" l="1"/>
  <c r="E129" i="1"/>
  <c r="E123" i="1"/>
  <c r="E118" i="1"/>
  <c r="E107" i="1"/>
  <c r="E104" i="1"/>
  <c r="E98" i="1"/>
  <c r="E18" i="1"/>
  <c r="E28" i="1"/>
  <c r="E37" i="1"/>
  <c r="E42" i="1"/>
  <c r="E51" i="1"/>
  <c r="E72" i="1" s="1"/>
  <c r="E60" i="1"/>
  <c r="E193" i="1" l="1"/>
  <c r="E219" i="1" s="1"/>
  <c r="E223" i="1" s="1"/>
  <c r="E71" i="1"/>
  <c r="E76" i="1" s="1"/>
  <c r="L223" i="1" l="1"/>
  <c r="D178" i="1"/>
  <c r="D165" i="1"/>
  <c r="D133" i="1"/>
  <c r="D220" i="1" l="1"/>
  <c r="D200" i="1"/>
  <c r="D213" i="1" s="1"/>
  <c r="D219" i="1" s="1"/>
  <c r="D122" i="1"/>
  <c r="D128" i="1"/>
  <c r="D106" i="1"/>
  <c r="D97" i="1"/>
  <c r="D188" i="1"/>
  <c r="D157" i="1" l="1"/>
  <c r="D153" i="1"/>
  <c r="D55" i="1"/>
  <c r="D71" i="1" s="1"/>
  <c r="D37" i="1"/>
  <c r="D28" i="1"/>
  <c r="D18" i="1"/>
  <c r="D218" i="1" l="1"/>
  <c r="D222" i="1" s="1"/>
  <c r="D70" i="1"/>
</calcChain>
</file>

<file path=xl/sharedStrings.xml><?xml version="1.0" encoding="utf-8"?>
<sst xmlns="http://schemas.openxmlformats.org/spreadsheetml/2006/main" count="200" uniqueCount="154">
  <si>
    <t>č.položky</t>
  </si>
  <si>
    <t>položka</t>
  </si>
  <si>
    <t>Daňové príjmy spolu</t>
  </si>
  <si>
    <t>Daň za psa</t>
  </si>
  <si>
    <t xml:space="preserve"> </t>
  </si>
  <si>
    <t>Pokuty</t>
  </si>
  <si>
    <t>Nedaň.primy spolu</t>
  </si>
  <si>
    <t>BEŽNÉ PRÍJMY</t>
  </si>
  <si>
    <t>úroky z vkladov</t>
  </si>
  <si>
    <t>príjmy z dobropisov</t>
  </si>
  <si>
    <t>Iné príjmy spolu</t>
  </si>
  <si>
    <t>Granty a tranf.spolu</t>
  </si>
  <si>
    <t>Bežné príjmy</t>
  </si>
  <si>
    <t>Príjmové FO</t>
  </si>
  <si>
    <t>Prijatý úver</t>
  </si>
  <si>
    <t>ROZP.PRÍJMY SPOLU</t>
  </si>
  <si>
    <t>01.1.2.</t>
  </si>
  <si>
    <t>01.3.3.</t>
  </si>
  <si>
    <t>Matričná činnosť</t>
  </si>
  <si>
    <t>01.7.0.</t>
  </si>
  <si>
    <t>651-splác.úrok.v tuz.</t>
  </si>
  <si>
    <t>03.2.0.</t>
  </si>
  <si>
    <t>04.1.2.</t>
  </si>
  <si>
    <t>04.4.3.</t>
  </si>
  <si>
    <t>Výstavba SOcÚ</t>
  </si>
  <si>
    <t>04.5.1.</t>
  </si>
  <si>
    <t>610 - mzdy</t>
  </si>
  <si>
    <t>620 - poistné</t>
  </si>
  <si>
    <t>630  - tovary a služby</t>
  </si>
  <si>
    <t>05.1.0.</t>
  </si>
  <si>
    <t>630 - tovary a služby</t>
  </si>
  <si>
    <t>Rozvoj bývania</t>
  </si>
  <si>
    <t>06.4.0.</t>
  </si>
  <si>
    <t>Verejné osvetlenie</t>
  </si>
  <si>
    <t>07.6.0.</t>
  </si>
  <si>
    <t>Zdravotníctvo</t>
  </si>
  <si>
    <t>08.1.0.</t>
  </si>
  <si>
    <t>BEŽNÉ VÝDAVKY</t>
  </si>
  <si>
    <t>Rekr.a šport.služby</t>
  </si>
  <si>
    <t>08.2.0.</t>
  </si>
  <si>
    <t>Kultúrne služby</t>
  </si>
  <si>
    <t>08.3.0.</t>
  </si>
  <si>
    <t>08.4.0.</t>
  </si>
  <si>
    <t>640 - bežné transf.</t>
  </si>
  <si>
    <t>08.6.0.</t>
  </si>
  <si>
    <t>10.2.0.</t>
  </si>
  <si>
    <t>ŠKD</t>
  </si>
  <si>
    <t>ŠJ ZŠ</t>
  </si>
  <si>
    <t>Kapitálové výdavky</t>
  </si>
  <si>
    <t>05.2.0.</t>
  </si>
  <si>
    <t>Bežné výdavky</t>
  </si>
  <si>
    <t>Výdavkové FO</t>
  </si>
  <si>
    <t>Príjmy z prenájmu budov</t>
  </si>
  <si>
    <t>Vysvetlenie:</t>
  </si>
  <si>
    <t>ktorou sa vydáva štatistická klasifikácia výdavkov verejnej správy</t>
  </si>
  <si>
    <t>CVČ</t>
  </si>
  <si>
    <t>630-tovary a služby</t>
  </si>
  <si>
    <t>ZUŠ</t>
  </si>
  <si>
    <t>predkladá:</t>
  </si>
  <si>
    <t>Ľubica Lániková</t>
  </si>
  <si>
    <t>účtovníčka</t>
  </si>
  <si>
    <t>Príjmy z pred.kap.aktív</t>
  </si>
  <si>
    <t>Tuz.úvery krátkodobé</t>
  </si>
  <si>
    <t xml:space="preserve">Príjmové FO </t>
  </si>
  <si>
    <t>MŠ  + ŠJ MŠ</t>
  </si>
  <si>
    <t>Kapitálové príjmy</t>
  </si>
  <si>
    <t>01.1.1.</t>
  </si>
  <si>
    <t>09.1.2.</t>
  </si>
  <si>
    <t>09.5.0.</t>
  </si>
  <si>
    <t>Soc.zabezpeč. - staroba</t>
  </si>
  <si>
    <t>640 - bežné transfery</t>
  </si>
  <si>
    <t>Nakladanie s odp.vodami</t>
  </si>
  <si>
    <t xml:space="preserve">Číslo položky je určené vyhláškou  Štatistického úradu SR č.257/2014 Z.z. , </t>
  </si>
  <si>
    <t>Ochrana pred požiarmi</t>
  </si>
  <si>
    <t>Transakcie verejného dlhu</t>
  </si>
  <si>
    <t>BEŽNÉ VÝDAVKY SPOLU</t>
  </si>
  <si>
    <t>KAPITÁLOVÉ VÝDAVKY SPOLU</t>
  </si>
  <si>
    <t>ROZP.VÝDAVKY SPOLU</t>
  </si>
  <si>
    <t>Výd.FO-splátky úveru</t>
  </si>
  <si>
    <t>Daň za uživanie verej.priestr.</t>
  </si>
  <si>
    <t>Daň za dobývací priestor</t>
  </si>
  <si>
    <t>z výť.z lot.a iných hier</t>
  </si>
  <si>
    <t>príj. z náhrad poist.plnenia</t>
  </si>
  <si>
    <t>vratky poist.,soc. pôž.</t>
  </si>
  <si>
    <t>Nakladanie s odpadmi</t>
  </si>
  <si>
    <t>Cest.dopr.MK, chodníky</t>
  </si>
  <si>
    <t>Nábož.a iné spol.služby</t>
  </si>
  <si>
    <t>Školstvo             -                             ZŠ</t>
  </si>
  <si>
    <t>640 - Bežné transfery</t>
  </si>
  <si>
    <t>KAPITÁLOVÉ PRÍJMY</t>
  </si>
  <si>
    <t>Tuz.bež. transf. zo ŠR okrem PVŠS</t>
  </si>
  <si>
    <t>Tuz.bež. Transf. zo ŠR na PVŠS</t>
  </si>
  <si>
    <t>Návrh rozpočtu je zostavený ako vyrovnaný</t>
  </si>
  <si>
    <t>Bežné príjmy rozpočt.organizácií</t>
  </si>
  <si>
    <t>BEŽ.VÝDVKY NA ŠKOLSTVO SPOLU</t>
  </si>
  <si>
    <t>Daň za komunálne odpady</t>
  </si>
  <si>
    <t>Materská škola</t>
  </si>
  <si>
    <t>Základná škola</t>
  </si>
  <si>
    <t>Základná umelecká škola</t>
  </si>
  <si>
    <t>10.1.2.</t>
  </si>
  <si>
    <t>Invalidita a ŤZP</t>
  </si>
  <si>
    <t>04.5.1</t>
  </si>
  <si>
    <t>06.1.0</t>
  </si>
  <si>
    <t>09.1.</t>
  </si>
  <si>
    <t>Školstvo ZŠ MŠ</t>
  </si>
  <si>
    <t>640-bežné transfery</t>
  </si>
  <si>
    <t>Daň za ubytovanie</t>
  </si>
  <si>
    <t>610-mzdy, platy, služ.príjmy</t>
  </si>
  <si>
    <t>620-poistné a prísp.do poisť.</t>
  </si>
  <si>
    <t>630-tovary aslužby</t>
  </si>
  <si>
    <t>610 -  mzdy</t>
  </si>
  <si>
    <t>Zostatky z min.rokov</t>
  </si>
  <si>
    <t>Príjmy z pred.pozemkov</t>
  </si>
  <si>
    <t>Školstvo ostatné</t>
  </si>
  <si>
    <t>schválil: Ing. Branislav Vávra</t>
  </si>
  <si>
    <t xml:space="preserve">                  starosta</t>
  </si>
  <si>
    <t>Kapitálové transfery</t>
  </si>
  <si>
    <t>03.2.0</t>
  </si>
  <si>
    <t>Požiarna ochrana</t>
  </si>
  <si>
    <t>Daň z príjmov fyzickej osoby</t>
  </si>
  <si>
    <t>DzN - pozemky</t>
  </si>
  <si>
    <t>DzN - stavby</t>
  </si>
  <si>
    <t>DzN - byty</t>
  </si>
  <si>
    <t>Daň za pred.automaty</t>
  </si>
  <si>
    <t>Za predaj výr. a služieb</t>
  </si>
  <si>
    <t>Popl.za zneč.ovzdušia</t>
  </si>
  <si>
    <t>Adnin.správne poplatky</t>
  </si>
  <si>
    <t>návrh rozpočtu na r.2023</t>
  </si>
  <si>
    <t>návrh rozpočtu na r.2024</t>
  </si>
  <si>
    <t>Príjmy z prenájmu pozemkov</t>
  </si>
  <si>
    <t>Obce-správa OcU,OcZ,HK</t>
  </si>
  <si>
    <t>05.1.0</t>
  </si>
  <si>
    <t>Zberný dvor oplotenie</t>
  </si>
  <si>
    <t>06.4.0</t>
  </si>
  <si>
    <t>06.2.0</t>
  </si>
  <si>
    <t>07.4.0.</t>
  </si>
  <si>
    <t>Rozvoj obcí - detské ihrisko</t>
  </si>
  <si>
    <t>Miestne komunikácie,chodníky</t>
  </si>
  <si>
    <t xml:space="preserve">Verejné osvetlenie </t>
  </si>
  <si>
    <t>Finančná a rozpočtová oblasť</t>
  </si>
  <si>
    <t>Všeobecná pracovná oblasť</t>
  </si>
  <si>
    <t>Ochr,.podpora a rozvoj ver.zdravia</t>
  </si>
  <si>
    <t>Vys.a vyd.služby - miestny rozhlas</t>
  </si>
  <si>
    <t>Rekreácie, kultúra, nábož.</t>
  </si>
  <si>
    <t>08.1.0</t>
  </si>
  <si>
    <t>Rekreačné a športové služby</t>
  </si>
  <si>
    <t>06.2.0.</t>
  </si>
  <si>
    <t>Rozvoj obcí</t>
  </si>
  <si>
    <t>03.6.0</t>
  </si>
  <si>
    <t>Verejný poriadok a bezpečnosť</t>
  </si>
  <si>
    <t>návrh rozpočtu na r.2025</t>
  </si>
  <si>
    <t>Školská jedáleň ZŠ</t>
  </si>
  <si>
    <t>09.1.2</t>
  </si>
  <si>
    <t>Návrh rozpočtu obce Kúty na roky 2023-2025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</si>
</sst>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wrapText="1"/>
    </xf>
    <xf numFmtId="3" fontId="0" fillId="0" borderId="7" xfId="0" applyNumberFormat="1" applyBorder="1"/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9" xfId="0" applyBorder="1"/>
    <xf numFmtId="0" fontId="0" fillId="0" borderId="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0" xfId="0" applyBorder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3" borderId="4" xfId="0" applyFill="1" applyBorder="1"/>
    <xf numFmtId="0" fontId="0" fillId="3" borderId="5" xfId="0" applyFill="1" applyBorder="1"/>
    <xf numFmtId="0" fontId="0" fillId="4" borderId="4" xfId="0" applyFill="1" applyBorder="1"/>
    <xf numFmtId="0" fontId="0" fillId="4" borderId="5" xfId="0" applyFill="1" applyBorder="1"/>
    <xf numFmtId="0" fontId="0" fillId="2" borderId="5" xfId="0" applyFill="1" applyBorder="1" applyAlignment="1">
      <alignment wrapText="1"/>
    </xf>
    <xf numFmtId="14" fontId="0" fillId="2" borderId="4" xfId="0" applyNumberFormat="1" applyFill="1" applyBorder="1"/>
    <xf numFmtId="0" fontId="0" fillId="2" borderId="4" xfId="0" applyFill="1" applyBorder="1" applyAlignment="1">
      <alignment wrapText="1"/>
    </xf>
    <xf numFmtId="0" fontId="0" fillId="0" borderId="9" xfId="0" applyBorder="1" applyAlignment="1">
      <alignment wrapText="1"/>
    </xf>
    <xf numFmtId="0" fontId="0" fillId="2" borderId="5" xfId="0" applyFill="1" applyBorder="1" applyAlignment="1">
      <alignment horizontal="left" wrapText="1"/>
    </xf>
    <xf numFmtId="0" fontId="0" fillId="4" borderId="8" xfId="0" applyFill="1" applyBorder="1"/>
    <xf numFmtId="0" fontId="0" fillId="0" borderId="1" xfId="0" applyBorder="1" applyAlignment="1">
      <alignment horizontal="left"/>
    </xf>
    <xf numFmtId="0" fontId="0" fillId="6" borderId="5" xfId="0" applyFill="1" applyBorder="1"/>
    <xf numFmtId="0" fontId="0" fillId="5" borderId="4" xfId="0" applyFill="1" applyBorder="1"/>
    <xf numFmtId="0" fontId="0" fillId="5" borderId="5" xfId="0" applyFill="1" applyBorder="1"/>
    <xf numFmtId="0" fontId="0" fillId="7" borderId="4" xfId="0" applyFill="1" applyBorder="1"/>
    <xf numFmtId="0" fontId="0" fillId="7" borderId="5" xfId="0" applyFill="1" applyBorder="1"/>
    <xf numFmtId="0" fontId="0" fillId="5" borderId="6" xfId="0" applyFill="1" applyBorder="1"/>
    <xf numFmtId="0" fontId="0" fillId="5" borderId="2" xfId="0" applyFill="1" applyBorder="1"/>
    <xf numFmtId="0" fontId="0" fillId="8" borderId="1" xfId="0" applyFill="1" applyBorder="1"/>
    <xf numFmtId="0" fontId="0" fillId="8" borderId="1" xfId="0" applyFill="1" applyBorder="1" applyAlignment="1">
      <alignment horizontal="right"/>
    </xf>
    <xf numFmtId="0" fontId="0" fillId="2" borderId="12" xfId="0" applyFill="1" applyBorder="1" applyAlignment="1">
      <alignment wrapText="1"/>
    </xf>
    <xf numFmtId="3" fontId="0" fillId="2" borderId="12" xfId="0" applyNumberFormat="1" applyFill="1" applyBorder="1"/>
    <xf numFmtId="3" fontId="0" fillId="2" borderId="6" xfId="0" applyNumberFormat="1" applyFill="1" applyBorder="1"/>
    <xf numFmtId="3" fontId="0" fillId="3" borderId="12" xfId="0" applyNumberFormat="1" applyFill="1" applyBorder="1"/>
    <xf numFmtId="3" fontId="0" fillId="6" borderId="12" xfId="0" applyNumberFormat="1" applyFill="1" applyBorder="1"/>
    <xf numFmtId="3" fontId="0" fillId="4" borderId="12" xfId="0" applyNumberFormat="1" applyFill="1" applyBorder="1"/>
    <xf numFmtId="3" fontId="0" fillId="7" borderId="12" xfId="0" applyNumberFormat="1" applyFill="1" applyBorder="1"/>
    <xf numFmtId="0" fontId="0" fillId="0" borderId="11" xfId="0" applyBorder="1"/>
    <xf numFmtId="0" fontId="0" fillId="0" borderId="14" xfId="0" applyBorder="1"/>
    <xf numFmtId="0" fontId="0" fillId="0" borderId="13" xfId="0" applyBorder="1"/>
    <xf numFmtId="0" fontId="0" fillId="0" borderId="17" xfId="0" applyBorder="1"/>
    <xf numFmtId="0" fontId="1" fillId="0" borderId="13" xfId="0" applyFont="1" applyBorder="1"/>
    <xf numFmtId="0" fontId="0" fillId="0" borderId="3" xfId="0" applyBorder="1" applyAlignment="1">
      <alignment horizontal="left" wrapText="1"/>
    </xf>
    <xf numFmtId="0" fontId="0" fillId="0" borderId="12" xfId="0" applyBorder="1"/>
    <xf numFmtId="0" fontId="0" fillId="4" borderId="18" xfId="0" applyFill="1" applyBorder="1"/>
    <xf numFmtId="0" fontId="0" fillId="4" borderId="19" xfId="0" applyFill="1" applyBorder="1"/>
    <xf numFmtId="3" fontId="0" fillId="4" borderId="20" xfId="0" applyNumberFormat="1" applyFill="1" applyBorder="1"/>
    <xf numFmtId="0" fontId="0" fillId="0" borderId="21" xfId="0" applyBorder="1"/>
    <xf numFmtId="0" fontId="0" fillId="3" borderId="8" xfId="0" applyFill="1" applyBorder="1"/>
    <xf numFmtId="0" fontId="0" fillId="2" borderId="5" xfId="0" applyFill="1" applyBorder="1" applyAlignment="1">
      <alignment horizontal="left"/>
    </xf>
    <xf numFmtId="3" fontId="0" fillId="2" borderId="2" xfId="0" applyNumberForma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0" borderId="22" xfId="0" applyBorder="1"/>
    <xf numFmtId="0" fontId="0" fillId="2" borderId="15" xfId="0" applyFill="1" applyBorder="1"/>
    <xf numFmtId="3" fontId="0" fillId="2" borderId="16" xfId="0" applyNumberFormat="1" applyFill="1" applyBorder="1"/>
    <xf numFmtId="3" fontId="0" fillId="2" borderId="4" xfId="0" applyNumberFormat="1" applyFill="1" applyBorder="1" applyAlignment="1">
      <alignment horizontal="left"/>
    </xf>
    <xf numFmtId="0" fontId="0" fillId="2" borderId="11" xfId="0" applyFill="1" applyBorder="1"/>
    <xf numFmtId="0" fontId="0" fillId="2" borderId="1" xfId="0" applyFill="1" applyBorder="1"/>
    <xf numFmtId="0" fontId="0" fillId="8" borderId="7" xfId="0" applyFill="1" applyBorder="1"/>
    <xf numFmtId="0" fontId="0" fillId="8" borderId="11" xfId="0" applyFill="1" applyBorder="1"/>
    <xf numFmtId="0" fontId="0" fillId="8" borderId="9" xfId="0" applyFill="1" applyBorder="1"/>
    <xf numFmtId="0" fontId="0" fillId="8" borderId="14" xfId="0" applyFill="1" applyBorder="1"/>
    <xf numFmtId="0" fontId="0" fillId="0" borderId="4" xfId="0" applyBorder="1"/>
    <xf numFmtId="0" fontId="0" fillId="0" borderId="5" xfId="0" applyBorder="1"/>
    <xf numFmtId="3" fontId="0" fillId="0" borderId="0" xfId="0" applyNumberFormat="1"/>
    <xf numFmtId="0" fontId="0" fillId="3" borderId="7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17" xfId="0" applyFill="1" applyBorder="1"/>
    <xf numFmtId="0" fontId="0" fillId="2" borderId="18" xfId="0" applyFill="1" applyBorder="1"/>
    <xf numFmtId="0" fontId="0" fillId="2" borderId="19" xfId="0" applyFill="1" applyBorder="1"/>
    <xf numFmtId="3" fontId="0" fillId="5" borderId="6" xfId="0" applyNumberFormat="1" applyFill="1" applyBorder="1"/>
    <xf numFmtId="3" fontId="0" fillId="2" borderId="11" xfId="0" applyNumberFormat="1" applyFill="1" applyBorder="1"/>
    <xf numFmtId="3" fontId="0" fillId="2" borderId="2" xfId="0" applyNumberFormat="1" applyFill="1" applyBorder="1"/>
    <xf numFmtId="0" fontId="0" fillId="0" borderId="23" xfId="0" applyBorder="1" applyAlignment="1">
      <alignment horizontal="center" wrapText="1"/>
    </xf>
    <xf numFmtId="3" fontId="0" fillId="0" borderId="24" xfId="0" applyNumberFormat="1" applyBorder="1"/>
    <xf numFmtId="3" fontId="0" fillId="9" borderId="12" xfId="0" applyNumberFormat="1" applyFill="1" applyBorder="1"/>
    <xf numFmtId="3" fontId="0" fillId="3" borderId="24" xfId="0" applyNumberFormat="1" applyFill="1" applyBorder="1"/>
    <xf numFmtId="3" fontId="0" fillId="12" borderId="24" xfId="0" applyNumberFormat="1" applyFill="1" applyBorder="1"/>
    <xf numFmtId="3" fontId="0" fillId="8" borderId="24" xfId="0" applyNumberFormat="1" applyFill="1" applyBorder="1"/>
    <xf numFmtId="3" fontId="0" fillId="4" borderId="24" xfId="0" applyNumberFormat="1" applyFill="1" applyBorder="1"/>
    <xf numFmtId="3" fontId="0" fillId="7" borderId="24" xfId="0" applyNumberFormat="1" applyFill="1" applyBorder="1"/>
    <xf numFmtId="3" fontId="0" fillId="2" borderId="24" xfId="0" applyNumberFormat="1" applyFill="1" applyBorder="1"/>
    <xf numFmtId="3" fontId="0" fillId="5" borderId="27" xfId="0" applyNumberFormat="1" applyFill="1" applyBorder="1"/>
    <xf numFmtId="3" fontId="0" fillId="0" borderId="23" xfId="0" applyNumberFormat="1" applyBorder="1" applyAlignment="1">
      <alignment horizontal="center" wrapText="1"/>
    </xf>
    <xf numFmtId="3" fontId="0" fillId="0" borderId="24" xfId="0" applyNumberFormat="1" applyBorder="1" applyAlignment="1">
      <alignment wrapText="1"/>
    </xf>
    <xf numFmtId="3" fontId="0" fillId="2" borderId="28" xfId="0" applyNumberFormat="1" applyFill="1" applyBorder="1"/>
    <xf numFmtId="3" fontId="0" fillId="0" borderId="27" xfId="0" applyNumberFormat="1" applyBorder="1"/>
    <xf numFmtId="0" fontId="0" fillId="2" borderId="12" xfId="0" applyFill="1" applyBorder="1"/>
    <xf numFmtId="0" fontId="0" fillId="2" borderId="17" xfId="0" applyFill="1" applyBorder="1"/>
    <xf numFmtId="0" fontId="0" fillId="10" borderId="11" xfId="0" applyFill="1" applyBorder="1"/>
    <xf numFmtId="3" fontId="0" fillId="0" borderId="28" xfId="0" applyNumberFormat="1" applyBorder="1" applyAlignment="1">
      <alignment horizontal="center" wrapText="1"/>
    </xf>
    <xf numFmtId="0" fontId="0" fillId="0" borderId="29" xfId="0" applyBorder="1"/>
    <xf numFmtId="0" fontId="0" fillId="0" borderId="30" xfId="0" applyBorder="1"/>
    <xf numFmtId="0" fontId="0" fillId="0" borderId="31" xfId="0" applyBorder="1" applyAlignment="1">
      <alignment horizontal="center" wrapText="1"/>
    </xf>
    <xf numFmtId="0" fontId="0" fillId="0" borderId="32" xfId="0" applyBorder="1"/>
    <xf numFmtId="3" fontId="0" fillId="0" borderId="32" xfId="0" applyNumberFormat="1" applyBorder="1" applyAlignment="1">
      <alignment horizontal="left"/>
    </xf>
    <xf numFmtId="0" fontId="0" fillId="0" borderId="33" xfId="0" applyBorder="1" applyAlignment="1">
      <alignment horizontal="left"/>
    </xf>
    <xf numFmtId="3" fontId="0" fillId="0" borderId="34" xfId="0" applyNumberFormat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4" xfId="0" applyBorder="1"/>
    <xf numFmtId="0" fontId="0" fillId="0" borderId="35" xfId="0" applyBorder="1"/>
    <xf numFmtId="0" fontId="0" fillId="3" borderId="32" xfId="0" applyFill="1" applyBorder="1" applyAlignment="1">
      <alignment horizontal="left"/>
    </xf>
    <xf numFmtId="3" fontId="0" fillId="3" borderId="32" xfId="0" applyNumberFormat="1" applyFill="1" applyBorder="1" applyAlignment="1">
      <alignment horizontal="left"/>
    </xf>
    <xf numFmtId="0" fontId="0" fillId="0" borderId="36" xfId="0" applyBorder="1" applyAlignment="1">
      <alignment horizontal="left"/>
    </xf>
    <xf numFmtId="3" fontId="0" fillId="0" borderId="36" xfId="0" applyNumberFormat="1" applyBorder="1" applyAlignment="1">
      <alignment horizontal="left"/>
    </xf>
    <xf numFmtId="0" fontId="0" fillId="0" borderId="37" xfId="0" applyBorder="1"/>
    <xf numFmtId="0" fontId="0" fillId="0" borderId="33" xfId="0" applyBorder="1"/>
    <xf numFmtId="0" fontId="0" fillId="0" borderId="38" xfId="0" applyBorder="1"/>
    <xf numFmtId="0" fontId="0" fillId="0" borderId="18" xfId="0" applyBorder="1"/>
    <xf numFmtId="0" fontId="0" fillId="0" borderId="36" xfId="0" applyBorder="1"/>
    <xf numFmtId="0" fontId="0" fillId="2" borderId="32" xfId="0" applyFill="1" applyBorder="1"/>
    <xf numFmtId="0" fontId="0" fillId="8" borderId="32" xfId="0" applyFill="1" applyBorder="1"/>
    <xf numFmtId="49" fontId="0" fillId="0" borderId="33" xfId="0" applyNumberFormat="1" applyBorder="1"/>
    <xf numFmtId="0" fontId="0" fillId="10" borderId="33" xfId="0" applyFill="1" applyBorder="1" applyAlignment="1">
      <alignment horizontal="left"/>
    </xf>
    <xf numFmtId="0" fontId="0" fillId="10" borderId="3" xfId="0" applyFill="1" applyBorder="1"/>
    <xf numFmtId="3" fontId="0" fillId="10" borderId="12" xfId="0" applyNumberFormat="1" applyFill="1" applyBorder="1"/>
    <xf numFmtId="3" fontId="0" fillId="10" borderId="24" xfId="0" applyNumberFormat="1" applyFill="1" applyBorder="1"/>
    <xf numFmtId="3" fontId="0" fillId="0" borderId="39" xfId="0" applyNumberFormat="1" applyBorder="1"/>
    <xf numFmtId="0" fontId="0" fillId="0" borderId="19" xfId="0" applyBorder="1"/>
    <xf numFmtId="0" fontId="0" fillId="2" borderId="40" xfId="0" applyFill="1" applyBorder="1"/>
    <xf numFmtId="0" fontId="0" fillId="2" borderId="41" xfId="0" applyFill="1" applyBorder="1"/>
    <xf numFmtId="3" fontId="0" fillId="2" borderId="39" xfId="0" applyNumberFormat="1" applyFill="1" applyBorder="1"/>
    <xf numFmtId="3" fontId="0" fillId="0" borderId="42" xfId="0" applyNumberFormat="1" applyBorder="1"/>
    <xf numFmtId="4" fontId="0" fillId="0" borderId="0" xfId="0" applyNumberFormat="1"/>
    <xf numFmtId="3" fontId="0" fillId="2" borderId="44" xfId="0" applyNumberFormat="1" applyFill="1" applyBorder="1"/>
    <xf numFmtId="3" fontId="0" fillId="0" borderId="26" xfId="0" applyNumberFormat="1" applyBorder="1"/>
    <xf numFmtId="0" fontId="0" fillId="2" borderId="45" xfId="0" applyFill="1" applyBorder="1"/>
    <xf numFmtId="0" fontId="0" fillId="2" borderId="2" xfId="0" applyFill="1" applyBorder="1" applyAlignment="1">
      <alignment wrapText="1"/>
    </xf>
    <xf numFmtId="0" fontId="0" fillId="0" borderId="2" xfId="0" applyBorder="1"/>
    <xf numFmtId="0" fontId="0" fillId="0" borderId="45" xfId="0" applyBorder="1"/>
    <xf numFmtId="0" fontId="0" fillId="0" borderId="2" xfId="0" applyBorder="1" applyAlignment="1">
      <alignment horizontal="center" wrapText="1"/>
    </xf>
    <xf numFmtId="0" fontId="0" fillId="3" borderId="32" xfId="0" applyFill="1" applyBorder="1"/>
    <xf numFmtId="49" fontId="0" fillId="3" borderId="32" xfId="0" applyNumberFormat="1" applyFill="1" applyBorder="1"/>
    <xf numFmtId="0" fontId="0" fillId="0" borderId="0" xfId="0" applyAlignment="1">
      <alignment wrapText="1"/>
    </xf>
    <xf numFmtId="49" fontId="0" fillId="3" borderId="33" xfId="0" applyNumberFormat="1" applyFill="1" applyBorder="1"/>
    <xf numFmtId="0" fontId="0" fillId="3" borderId="3" xfId="0" applyFill="1" applyBorder="1"/>
    <xf numFmtId="0" fontId="0" fillId="10" borderId="14" xfId="0" applyFill="1" applyBorder="1"/>
    <xf numFmtId="3" fontId="0" fillId="0" borderId="25" xfId="0" applyNumberFormat="1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0" fontId="2" fillId="11" borderId="43" xfId="0" applyFont="1" applyFill="1" applyBorder="1" applyAlignment="1">
      <alignment horizontal="center"/>
    </xf>
    <xf numFmtId="0" fontId="2" fillId="11" borderId="0" xfId="0" applyFont="1" applyFill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31"/>
  <sheetViews>
    <sheetView tabSelected="1" zoomScaleNormal="100" workbookViewId="0">
      <selection activeCell="B3" sqref="B3"/>
    </sheetView>
  </sheetViews>
  <sheetFormatPr defaultRowHeight="15" x14ac:dyDescent="0.25"/>
  <cols>
    <col min="1" max="1" width="2.140625" customWidth="1"/>
    <col min="2" max="2" width="10.42578125" customWidth="1"/>
    <col min="3" max="3" width="30.85546875" customWidth="1"/>
    <col min="4" max="4" width="0.28515625" hidden="1" customWidth="1"/>
    <col min="5" max="6" width="13.28515625" customWidth="1"/>
    <col min="7" max="7" width="12.42578125" customWidth="1"/>
    <col min="11" max="12" width="12.28515625" customWidth="1"/>
  </cols>
  <sheetData>
    <row r="1" spans="2:7" ht="10.5" customHeight="1" x14ac:dyDescent="0.25"/>
    <row r="2" spans="2:7" ht="32.25" customHeight="1" x14ac:dyDescent="0.35">
      <c r="B2" s="151" t="s">
        <v>153</v>
      </c>
      <c r="C2" s="152"/>
      <c r="D2" s="152"/>
      <c r="E2" s="152"/>
      <c r="F2" s="152"/>
      <c r="G2" s="152"/>
    </row>
    <row r="3" spans="2:7" ht="20.25" customHeight="1" thickBot="1" x14ac:dyDescent="0.3"/>
    <row r="4" spans="2:7" ht="30.75" customHeight="1" x14ac:dyDescent="0.25">
      <c r="B4" s="102" t="s">
        <v>0</v>
      </c>
      <c r="C4" s="103" t="s">
        <v>1</v>
      </c>
      <c r="D4" s="104"/>
      <c r="E4" s="84" t="s">
        <v>127</v>
      </c>
      <c r="F4" s="84" t="s">
        <v>128</v>
      </c>
      <c r="G4" s="84" t="s">
        <v>150</v>
      </c>
    </row>
    <row r="5" spans="2:7" x14ac:dyDescent="0.25">
      <c r="B5" s="105"/>
      <c r="C5" s="1"/>
      <c r="D5" s="43"/>
      <c r="E5" s="85"/>
      <c r="F5" s="85"/>
      <c r="G5" s="85"/>
    </row>
    <row r="6" spans="2:7" x14ac:dyDescent="0.25">
      <c r="B6" s="105"/>
      <c r="C6" s="67" t="s">
        <v>7</v>
      </c>
      <c r="D6" s="43"/>
      <c r="E6" s="85"/>
      <c r="F6" s="85"/>
      <c r="G6" s="85"/>
    </row>
    <row r="7" spans="2:7" x14ac:dyDescent="0.25">
      <c r="B7" s="106">
        <v>111003</v>
      </c>
      <c r="C7" s="1" t="s">
        <v>119</v>
      </c>
      <c r="D7" s="43"/>
      <c r="E7" s="85">
        <v>1940000</v>
      </c>
      <c r="F7" s="85">
        <v>2000000</v>
      </c>
      <c r="G7" s="85">
        <v>2050000</v>
      </c>
    </row>
    <row r="8" spans="2:7" x14ac:dyDescent="0.25">
      <c r="B8" s="106">
        <v>121001</v>
      </c>
      <c r="C8" s="1" t="s">
        <v>120</v>
      </c>
      <c r="D8" s="43"/>
      <c r="E8" s="85">
        <v>49000</v>
      </c>
      <c r="F8" s="85">
        <v>49000</v>
      </c>
      <c r="G8" s="85">
        <v>49000</v>
      </c>
    </row>
    <row r="9" spans="2:7" x14ac:dyDescent="0.25">
      <c r="B9" s="106">
        <v>121002</v>
      </c>
      <c r="C9" s="1" t="s">
        <v>121</v>
      </c>
      <c r="D9" s="43"/>
      <c r="E9" s="85">
        <v>130000</v>
      </c>
      <c r="F9" s="85">
        <v>130000</v>
      </c>
      <c r="G9" s="85">
        <v>130000</v>
      </c>
    </row>
    <row r="10" spans="2:7" x14ac:dyDescent="0.25">
      <c r="B10" s="106">
        <v>121003</v>
      </c>
      <c r="C10" s="1" t="s">
        <v>122</v>
      </c>
      <c r="D10" s="43"/>
      <c r="E10" s="85">
        <v>2500</v>
      </c>
      <c r="F10" s="85">
        <v>2500</v>
      </c>
      <c r="G10" s="85">
        <v>2500</v>
      </c>
    </row>
    <row r="11" spans="2:7" x14ac:dyDescent="0.25">
      <c r="B11" s="106">
        <v>133001</v>
      </c>
      <c r="C11" s="1" t="s">
        <v>3</v>
      </c>
      <c r="D11" s="43"/>
      <c r="E11" s="85">
        <v>2300</v>
      </c>
      <c r="F11" s="85">
        <v>2300</v>
      </c>
      <c r="G11" s="85">
        <v>2500</v>
      </c>
    </row>
    <row r="12" spans="2:7" x14ac:dyDescent="0.25">
      <c r="B12" s="106">
        <v>133004</v>
      </c>
      <c r="C12" s="1" t="s">
        <v>123</v>
      </c>
      <c r="D12" s="43"/>
      <c r="E12" s="85">
        <v>200</v>
      </c>
      <c r="F12" s="85">
        <v>200</v>
      </c>
      <c r="G12" s="85">
        <v>2300</v>
      </c>
    </row>
    <row r="13" spans="2:7" x14ac:dyDescent="0.25">
      <c r="B13" s="106">
        <v>133006</v>
      </c>
      <c r="C13" s="1" t="s">
        <v>106</v>
      </c>
      <c r="D13" s="43"/>
      <c r="E13" s="85">
        <v>1500</v>
      </c>
      <c r="F13" s="85">
        <v>1500</v>
      </c>
      <c r="G13" s="85">
        <v>1500</v>
      </c>
    </row>
    <row r="14" spans="2:7" x14ac:dyDescent="0.25">
      <c r="B14" s="106">
        <v>133012</v>
      </c>
      <c r="C14" s="1" t="s">
        <v>79</v>
      </c>
      <c r="D14" s="43"/>
      <c r="E14" s="85">
        <v>2000</v>
      </c>
      <c r="F14" s="85">
        <v>2000</v>
      </c>
      <c r="G14" s="85">
        <v>2000</v>
      </c>
    </row>
    <row r="15" spans="2:7" x14ac:dyDescent="0.25">
      <c r="B15" s="106">
        <v>133013</v>
      </c>
      <c r="C15" s="1" t="s">
        <v>95</v>
      </c>
      <c r="D15" s="43"/>
      <c r="E15" s="85">
        <v>70000</v>
      </c>
      <c r="F15" s="85">
        <v>70000</v>
      </c>
      <c r="G15" s="85">
        <v>70000</v>
      </c>
    </row>
    <row r="16" spans="2:7" x14ac:dyDescent="0.25">
      <c r="B16" s="106">
        <v>134001</v>
      </c>
      <c r="C16" s="1" t="s">
        <v>80</v>
      </c>
      <c r="D16" s="43"/>
      <c r="E16" s="85">
        <v>0</v>
      </c>
      <c r="F16" s="85">
        <v>0</v>
      </c>
      <c r="G16" s="85">
        <v>0</v>
      </c>
    </row>
    <row r="17" spans="2:11" ht="15.75" thickBot="1" x14ac:dyDescent="0.3">
      <c r="B17" s="107"/>
      <c r="C17" s="2"/>
      <c r="D17" s="46"/>
      <c r="E17" s="85"/>
      <c r="F17" s="85"/>
      <c r="G17" s="85"/>
    </row>
    <row r="18" spans="2:11" ht="15.75" thickBot="1" x14ac:dyDescent="0.3">
      <c r="B18" s="56">
        <v>100</v>
      </c>
      <c r="C18" s="12" t="s">
        <v>2</v>
      </c>
      <c r="D18" s="37">
        <f>SUM(D7:D16)</f>
        <v>0</v>
      </c>
      <c r="E18" s="83">
        <f>SUM(E7:E16)</f>
        <v>2197500</v>
      </c>
      <c r="F18" s="83">
        <f>SUM(F7:F16)</f>
        <v>2257500</v>
      </c>
      <c r="G18" s="83">
        <f>SUM(G7:G16)</f>
        <v>2309800</v>
      </c>
    </row>
    <row r="19" spans="2:11" x14ac:dyDescent="0.25">
      <c r="B19" s="108"/>
      <c r="C19" s="4"/>
      <c r="D19" s="45"/>
      <c r="E19" s="85"/>
      <c r="F19" s="85"/>
      <c r="G19" s="85"/>
    </row>
    <row r="20" spans="2:11" x14ac:dyDescent="0.25">
      <c r="B20" s="109"/>
      <c r="C20" s="1"/>
      <c r="D20" s="43"/>
      <c r="E20" s="85"/>
      <c r="F20" s="85"/>
      <c r="G20" s="85"/>
    </row>
    <row r="21" spans="2:11" x14ac:dyDescent="0.25">
      <c r="B21" s="106">
        <v>212002</v>
      </c>
      <c r="C21" s="1" t="s">
        <v>129</v>
      </c>
      <c r="D21" s="43"/>
      <c r="E21" s="85">
        <v>5000</v>
      </c>
      <c r="F21" s="85">
        <v>5000</v>
      </c>
      <c r="G21" s="85">
        <v>5000</v>
      </c>
    </row>
    <row r="22" spans="2:11" x14ac:dyDescent="0.25">
      <c r="B22" s="106">
        <v>212003</v>
      </c>
      <c r="C22" s="1" t="s">
        <v>52</v>
      </c>
      <c r="D22" s="43"/>
      <c r="E22" s="85">
        <v>10000</v>
      </c>
      <c r="F22" s="85">
        <v>10000</v>
      </c>
      <c r="G22" s="85">
        <v>10000</v>
      </c>
    </row>
    <row r="23" spans="2:11" x14ac:dyDescent="0.25">
      <c r="B23" s="106">
        <v>221004</v>
      </c>
      <c r="C23" s="1" t="s">
        <v>126</v>
      </c>
      <c r="D23" s="43"/>
      <c r="E23" s="85">
        <v>15000</v>
      </c>
      <c r="F23" s="85">
        <v>20000</v>
      </c>
      <c r="G23" s="85">
        <v>20000</v>
      </c>
      <c r="K23" s="135"/>
    </row>
    <row r="24" spans="2:11" x14ac:dyDescent="0.25">
      <c r="B24" s="106">
        <v>222003</v>
      </c>
      <c r="C24" s="1" t="s">
        <v>5</v>
      </c>
      <c r="D24" s="43"/>
      <c r="E24" s="85">
        <v>0</v>
      </c>
      <c r="F24" s="85">
        <v>0</v>
      </c>
      <c r="G24" s="85">
        <v>0</v>
      </c>
      <c r="K24" s="135"/>
    </row>
    <row r="25" spans="2:11" x14ac:dyDescent="0.25">
      <c r="B25" s="106">
        <v>223001</v>
      </c>
      <c r="C25" s="1" t="s">
        <v>124</v>
      </c>
      <c r="D25" s="43"/>
      <c r="E25" s="85">
        <v>18040</v>
      </c>
      <c r="F25" s="85">
        <v>18000</v>
      </c>
      <c r="G25" s="85">
        <v>18000</v>
      </c>
      <c r="J25" s="74"/>
      <c r="K25" s="135"/>
    </row>
    <row r="26" spans="2:11" x14ac:dyDescent="0.25">
      <c r="B26" s="106">
        <v>229005</v>
      </c>
      <c r="C26" s="26" t="s">
        <v>125</v>
      </c>
      <c r="D26" s="43"/>
      <c r="E26" s="85">
        <v>0</v>
      </c>
      <c r="F26" s="85">
        <v>0</v>
      </c>
      <c r="G26" s="85">
        <v>0</v>
      </c>
      <c r="K26" s="135"/>
    </row>
    <row r="27" spans="2:11" ht="15.75" thickBot="1" x14ac:dyDescent="0.3">
      <c r="B27" s="107"/>
      <c r="C27" s="2"/>
      <c r="D27" s="46"/>
      <c r="E27" s="85"/>
      <c r="F27" s="85"/>
      <c r="G27" s="85"/>
      <c r="K27" s="135"/>
    </row>
    <row r="28" spans="2:11" ht="15.75" thickBot="1" x14ac:dyDescent="0.3">
      <c r="B28" s="57">
        <v>200</v>
      </c>
      <c r="C28" s="57" t="s">
        <v>6</v>
      </c>
      <c r="D28" s="38">
        <f t="shared" ref="D28:E28" si="0">SUM(D21+D22+D23+D24+D25 +D26)</f>
        <v>0</v>
      </c>
      <c r="E28" s="83">
        <f t="shared" si="0"/>
        <v>48040</v>
      </c>
      <c r="F28" s="83">
        <f t="shared" ref="F28:G28" si="1">SUM(F21+F22+F23+F24+F25 +F26)</f>
        <v>53000</v>
      </c>
      <c r="G28" s="83">
        <f t="shared" si="1"/>
        <v>53000</v>
      </c>
      <c r="K28" s="135"/>
    </row>
    <row r="29" spans="2:11" x14ac:dyDescent="0.25">
      <c r="B29" s="110"/>
      <c r="C29" s="5"/>
      <c r="D29" s="45"/>
      <c r="E29" s="85"/>
      <c r="F29" s="85"/>
      <c r="G29" s="85"/>
      <c r="K29" s="135"/>
    </row>
    <row r="30" spans="2:11" ht="14.25" customHeight="1" x14ac:dyDescent="0.25">
      <c r="B30" s="109"/>
      <c r="C30" s="1"/>
      <c r="D30" s="43"/>
      <c r="E30" s="85"/>
      <c r="F30" s="85"/>
      <c r="G30" s="85"/>
      <c r="K30" s="135"/>
    </row>
    <row r="31" spans="2:11" x14ac:dyDescent="0.25">
      <c r="B31" s="109">
        <v>242</v>
      </c>
      <c r="C31" s="1" t="s">
        <v>8</v>
      </c>
      <c r="D31" s="43"/>
      <c r="E31" s="85">
        <v>0</v>
      </c>
      <c r="F31" s="85">
        <v>0</v>
      </c>
      <c r="G31" s="85">
        <v>0</v>
      </c>
      <c r="K31" s="135"/>
    </row>
    <row r="32" spans="2:11" x14ac:dyDescent="0.25">
      <c r="B32" s="106">
        <v>292008</v>
      </c>
      <c r="C32" s="1" t="s">
        <v>81</v>
      </c>
      <c r="D32" s="43"/>
      <c r="E32" s="85">
        <v>1800</v>
      </c>
      <c r="F32" s="85">
        <v>1800</v>
      </c>
      <c r="G32" s="85">
        <v>1800</v>
      </c>
      <c r="K32" s="135"/>
    </row>
    <row r="33" spans="2:11" x14ac:dyDescent="0.25">
      <c r="B33" s="106">
        <v>292006</v>
      </c>
      <c r="C33" s="1" t="s">
        <v>82</v>
      </c>
      <c r="D33" s="43"/>
      <c r="E33" s="85">
        <v>0</v>
      </c>
      <c r="F33" s="85">
        <v>0</v>
      </c>
      <c r="G33" s="85">
        <v>0</v>
      </c>
      <c r="J33" s="74"/>
      <c r="K33" s="135"/>
    </row>
    <row r="34" spans="2:11" x14ac:dyDescent="0.25">
      <c r="B34" s="106">
        <v>292012</v>
      </c>
      <c r="C34" s="1" t="s">
        <v>9</v>
      </c>
      <c r="D34" s="43"/>
      <c r="E34" s="85">
        <v>0</v>
      </c>
      <c r="F34" s="85">
        <v>0</v>
      </c>
      <c r="G34" s="85">
        <v>0</v>
      </c>
      <c r="K34" s="135"/>
    </row>
    <row r="35" spans="2:11" x14ac:dyDescent="0.25">
      <c r="B35" s="106">
        <v>292017</v>
      </c>
      <c r="C35" s="1" t="s">
        <v>83</v>
      </c>
      <c r="D35" s="43"/>
      <c r="E35" s="85">
        <v>0</v>
      </c>
      <c r="F35" s="85">
        <v>0</v>
      </c>
      <c r="G35" s="85">
        <v>0</v>
      </c>
      <c r="K35" s="135"/>
    </row>
    <row r="36" spans="2:11" ht="15.75" thickBot="1" x14ac:dyDescent="0.3">
      <c r="B36" s="107"/>
      <c r="C36" s="2"/>
      <c r="D36" s="46"/>
      <c r="E36" s="85"/>
      <c r="F36" s="85"/>
      <c r="G36" s="85"/>
      <c r="K36" s="135"/>
    </row>
    <row r="37" spans="2:11" ht="15.75" thickBot="1" x14ac:dyDescent="0.3">
      <c r="B37" s="58">
        <v>200</v>
      </c>
      <c r="C37" s="63" t="s">
        <v>10</v>
      </c>
      <c r="D37" s="64">
        <f t="shared" ref="D37:E37" si="2">SUM(D31:D35)</f>
        <v>0</v>
      </c>
      <c r="E37" s="83">
        <f t="shared" si="2"/>
        <v>1800</v>
      </c>
      <c r="F37" s="83">
        <f t="shared" ref="F37:G37" si="3">SUM(F31:F35)</f>
        <v>1800</v>
      </c>
      <c r="G37" s="83">
        <f t="shared" si="3"/>
        <v>1800</v>
      </c>
      <c r="K37" s="135"/>
    </row>
    <row r="38" spans="2:11" x14ac:dyDescent="0.25">
      <c r="B38" s="111"/>
      <c r="C38" s="5"/>
      <c r="D38" s="45"/>
      <c r="E38" s="85"/>
      <c r="F38" s="85"/>
      <c r="G38" s="85"/>
      <c r="K38" s="135"/>
    </row>
    <row r="39" spans="2:11" x14ac:dyDescent="0.25">
      <c r="B39" s="110">
        <v>312001</v>
      </c>
      <c r="C39" s="5" t="s">
        <v>90</v>
      </c>
      <c r="D39" s="45"/>
      <c r="E39" s="85">
        <v>300000</v>
      </c>
      <c r="F39" s="85">
        <v>300000</v>
      </c>
      <c r="G39" s="85">
        <v>300000</v>
      </c>
    </row>
    <row r="40" spans="2:11" x14ac:dyDescent="0.25">
      <c r="B40" s="110">
        <v>312012</v>
      </c>
      <c r="C40" s="5" t="s">
        <v>91</v>
      </c>
      <c r="D40" s="45"/>
      <c r="E40" s="85">
        <v>847000</v>
      </c>
      <c r="F40" s="85">
        <v>847000</v>
      </c>
      <c r="G40" s="85">
        <v>847000</v>
      </c>
    </row>
    <row r="41" spans="2:11" ht="15.75" thickBot="1" x14ac:dyDescent="0.3">
      <c r="B41" s="105"/>
      <c r="C41" s="1"/>
      <c r="D41" s="43"/>
      <c r="E41" s="85"/>
      <c r="F41" s="85"/>
      <c r="G41" s="85"/>
    </row>
    <row r="42" spans="2:11" ht="15.75" thickBot="1" x14ac:dyDescent="0.3">
      <c r="B42" s="58">
        <v>300</v>
      </c>
      <c r="C42" s="15" t="s">
        <v>11</v>
      </c>
      <c r="D42" s="49"/>
      <c r="E42" s="83">
        <f>SUM(E39:E41)</f>
        <v>1147000</v>
      </c>
      <c r="F42" s="83">
        <f>SUM(F39:F41)</f>
        <v>1147000</v>
      </c>
      <c r="G42" s="83">
        <f>SUM(G39:G41)</f>
        <v>1147000</v>
      </c>
    </row>
    <row r="43" spans="2:11" x14ac:dyDescent="0.25">
      <c r="E43" s="74"/>
      <c r="F43" s="74"/>
      <c r="G43" s="74"/>
    </row>
    <row r="44" spans="2:11" x14ac:dyDescent="0.25">
      <c r="E44" s="74"/>
      <c r="F44" s="74"/>
      <c r="G44" s="74"/>
    </row>
    <row r="45" spans="2:11" x14ac:dyDescent="0.25">
      <c r="E45" s="74"/>
      <c r="F45" s="74"/>
      <c r="G45" s="74"/>
    </row>
    <row r="46" spans="2:11" x14ac:dyDescent="0.25">
      <c r="E46" s="74"/>
      <c r="F46" s="74"/>
      <c r="G46" s="74"/>
    </row>
    <row r="47" spans="2:11" x14ac:dyDescent="0.25">
      <c r="E47" s="74"/>
      <c r="F47" s="74"/>
      <c r="G47" s="74"/>
    </row>
    <row r="48" spans="2:11" ht="15.75" thickBot="1" x14ac:dyDescent="0.3">
      <c r="E48" s="74"/>
      <c r="F48" s="74"/>
      <c r="G48" s="74"/>
    </row>
    <row r="49" spans="2:7" ht="30.75" customHeight="1" x14ac:dyDescent="0.25">
      <c r="B49" s="102" t="s">
        <v>0</v>
      </c>
      <c r="C49" s="103" t="s">
        <v>1</v>
      </c>
      <c r="D49" s="112"/>
      <c r="E49" s="149" t="str">
        <f>E4</f>
        <v>návrh rozpočtu na r.2023</v>
      </c>
      <c r="F49" s="149" t="str">
        <f>F4</f>
        <v>návrh rozpočtu na r.2024</v>
      </c>
      <c r="G49" s="149" t="str">
        <f>G4</f>
        <v>návrh rozpočtu na r.2025</v>
      </c>
    </row>
    <row r="50" spans="2:7" x14ac:dyDescent="0.25">
      <c r="B50" s="110"/>
      <c r="C50" s="5"/>
      <c r="D50" s="45"/>
      <c r="E50" s="150"/>
      <c r="F50" s="150"/>
      <c r="G50" s="150"/>
    </row>
    <row r="51" spans="2:7" x14ac:dyDescent="0.25">
      <c r="B51" s="110"/>
      <c r="C51" s="75" t="s">
        <v>89</v>
      </c>
      <c r="D51" s="45"/>
      <c r="E51" s="87">
        <f>SUM(E53:E56)</f>
        <v>31500</v>
      </c>
      <c r="F51" s="87">
        <f>SUM(F53:F56)</f>
        <v>0</v>
      </c>
      <c r="G51" s="87">
        <f>SUM(G53:G56)</f>
        <v>0</v>
      </c>
    </row>
    <row r="52" spans="2:7" x14ac:dyDescent="0.25">
      <c r="B52" s="110"/>
      <c r="C52" s="5"/>
      <c r="D52" s="43"/>
      <c r="E52" s="85"/>
      <c r="F52" s="85"/>
      <c r="G52" s="85"/>
    </row>
    <row r="53" spans="2:7" x14ac:dyDescent="0.25">
      <c r="B53" s="113">
        <v>231</v>
      </c>
      <c r="C53" s="76" t="s">
        <v>61</v>
      </c>
      <c r="D53" s="77"/>
      <c r="E53" s="87">
        <v>0</v>
      </c>
      <c r="F53" s="87">
        <v>0</v>
      </c>
      <c r="G53" s="87">
        <v>0</v>
      </c>
    </row>
    <row r="54" spans="2:7" ht="15.75" thickBot="1" x14ac:dyDescent="0.3">
      <c r="B54" s="114">
        <v>233001</v>
      </c>
      <c r="C54" s="76" t="s">
        <v>112</v>
      </c>
      <c r="D54" s="78"/>
      <c r="E54" s="87">
        <v>0</v>
      </c>
      <c r="F54" s="87">
        <v>0</v>
      </c>
      <c r="G54" s="87">
        <v>0</v>
      </c>
    </row>
    <row r="55" spans="2:7" ht="15.75" thickBot="1" x14ac:dyDescent="0.3">
      <c r="B55" s="125">
        <v>322</v>
      </c>
      <c r="C55" s="126" t="s">
        <v>116</v>
      </c>
      <c r="D55" s="127">
        <f t="shared" ref="D55" si="4">SUM(D52:D54)</f>
        <v>0</v>
      </c>
      <c r="E55" s="128">
        <v>31500</v>
      </c>
      <c r="F55" s="128">
        <v>0</v>
      </c>
      <c r="G55" s="128">
        <v>0</v>
      </c>
    </row>
    <row r="56" spans="2:7" ht="15.75" thickBot="1" x14ac:dyDescent="0.3">
      <c r="B56" s="115"/>
      <c r="C56" s="8" t="s">
        <v>4</v>
      </c>
      <c r="D56" s="40"/>
      <c r="E56" s="85"/>
      <c r="F56" s="85"/>
      <c r="G56" s="85"/>
    </row>
    <row r="57" spans="2:7" ht="15.75" thickBot="1" x14ac:dyDescent="0.3">
      <c r="B57" s="59">
        <v>453</v>
      </c>
      <c r="C57" s="27" t="s">
        <v>111</v>
      </c>
      <c r="D57" s="43"/>
      <c r="E57" s="88">
        <v>29595</v>
      </c>
      <c r="F57" s="88">
        <v>0</v>
      </c>
      <c r="G57" s="88">
        <v>0</v>
      </c>
    </row>
    <row r="58" spans="2:7" ht="15.75" thickBot="1" x14ac:dyDescent="0.3">
      <c r="B58" s="106" t="s">
        <v>4</v>
      </c>
      <c r="C58" s="8" t="s">
        <v>4</v>
      </c>
      <c r="D58" s="43"/>
      <c r="E58" s="85"/>
      <c r="F58" s="85"/>
      <c r="G58" s="85"/>
    </row>
    <row r="59" spans="2:7" ht="15.75" thickBot="1" x14ac:dyDescent="0.3">
      <c r="B59" s="107"/>
      <c r="C59" s="2"/>
      <c r="D59" s="86">
        <v>45000</v>
      </c>
      <c r="E59" s="85"/>
      <c r="F59" s="85"/>
      <c r="G59" s="85"/>
    </row>
    <row r="60" spans="2:7" ht="15.75" thickBot="1" x14ac:dyDescent="0.3">
      <c r="B60" s="65" t="s">
        <v>4</v>
      </c>
      <c r="C60" s="15" t="s">
        <v>93</v>
      </c>
      <c r="D60" s="66"/>
      <c r="E60" s="83">
        <f>SUM(E61:E63)</f>
        <v>161400</v>
      </c>
      <c r="F60" s="83">
        <f>SUM(F61:F63)</f>
        <v>194000</v>
      </c>
      <c r="G60" s="83">
        <f>SUM(G61:G63)</f>
        <v>194000</v>
      </c>
    </row>
    <row r="61" spans="2:7" x14ac:dyDescent="0.25">
      <c r="B61" s="108" t="s">
        <v>4</v>
      </c>
      <c r="C61" s="68" t="s">
        <v>96</v>
      </c>
      <c r="D61" s="69"/>
      <c r="E61" s="89">
        <v>58500</v>
      </c>
      <c r="F61" s="89">
        <v>70000</v>
      </c>
      <c r="G61" s="89">
        <v>70000</v>
      </c>
    </row>
    <row r="62" spans="2:7" x14ac:dyDescent="0.25">
      <c r="B62" s="106"/>
      <c r="C62" s="34" t="s">
        <v>97</v>
      </c>
      <c r="D62" s="71"/>
      <c r="E62" s="89">
        <v>86900</v>
      </c>
      <c r="F62" s="89">
        <v>105000</v>
      </c>
      <c r="G62" s="89">
        <v>105000</v>
      </c>
    </row>
    <row r="63" spans="2:7" ht="15.75" thickBot="1" x14ac:dyDescent="0.3">
      <c r="B63" s="116"/>
      <c r="C63" s="70" t="s">
        <v>98</v>
      </c>
      <c r="D63" s="71"/>
      <c r="E63" s="89">
        <v>16000</v>
      </c>
      <c r="F63" s="89">
        <v>19000</v>
      </c>
      <c r="G63" s="89">
        <v>19000</v>
      </c>
    </row>
    <row r="64" spans="2:7" ht="15.75" thickBot="1" x14ac:dyDescent="0.3">
      <c r="B64" s="107"/>
      <c r="C64" s="2" t="s">
        <v>4</v>
      </c>
      <c r="D64" s="41">
        <v>0</v>
      </c>
      <c r="E64" s="85"/>
      <c r="F64" s="85"/>
      <c r="G64" s="85"/>
    </row>
    <row r="65" spans="2:7" ht="15.75" thickBot="1" x14ac:dyDescent="0.3">
      <c r="B65" s="60"/>
      <c r="C65" s="19" t="s">
        <v>63</v>
      </c>
      <c r="D65" s="43"/>
      <c r="E65" s="90">
        <f>E57</f>
        <v>29595</v>
      </c>
      <c r="F65" s="90">
        <f>F57</f>
        <v>0</v>
      </c>
      <c r="G65" s="90">
        <f>G57</f>
        <v>0</v>
      </c>
    </row>
    <row r="66" spans="2:7" ht="15.75" thickBot="1" x14ac:dyDescent="0.3">
      <c r="B66" s="110"/>
      <c r="C66" s="5"/>
      <c r="D66" s="46"/>
      <c r="E66" s="85"/>
      <c r="F66" s="85"/>
      <c r="G66" s="85"/>
    </row>
    <row r="67" spans="2:7" ht="15.75" thickBot="1" x14ac:dyDescent="0.3">
      <c r="B67" s="107"/>
      <c r="C67" s="2"/>
      <c r="D67" s="42"/>
      <c r="E67" s="85"/>
      <c r="F67" s="85"/>
      <c r="G67" s="85"/>
    </row>
    <row r="68" spans="2:7" ht="15.75" thickBot="1" x14ac:dyDescent="0.3">
      <c r="B68" s="61">
        <v>513001</v>
      </c>
      <c r="C68" s="31" t="s">
        <v>62</v>
      </c>
      <c r="D68" s="45"/>
      <c r="E68" s="91"/>
      <c r="F68" s="91"/>
      <c r="G68" s="91"/>
    </row>
    <row r="69" spans="2:7" ht="15.75" thickBot="1" x14ac:dyDescent="0.3">
      <c r="B69" s="110"/>
      <c r="C69" s="5"/>
      <c r="D69" s="46"/>
      <c r="E69" s="85"/>
      <c r="F69" s="85"/>
      <c r="G69" s="85"/>
    </row>
    <row r="70" spans="2:7" ht="15.75" thickBot="1" x14ac:dyDescent="0.3">
      <c r="B70" s="107"/>
      <c r="C70" s="2"/>
      <c r="D70" s="37" t="e">
        <f>SUM(D18+D28+D37+#REF!+D59)</f>
        <v>#REF!</v>
      </c>
      <c r="E70" s="85"/>
      <c r="F70" s="85"/>
      <c r="G70" s="85"/>
    </row>
    <row r="71" spans="2:7" ht="15.75" thickBot="1" x14ac:dyDescent="0.3">
      <c r="B71" s="58"/>
      <c r="C71" s="15" t="s">
        <v>12</v>
      </c>
      <c r="D71" s="39">
        <f>+D55+0</f>
        <v>0</v>
      </c>
      <c r="E71" s="92">
        <f>SUM(E18+E28+E37+E42+E60)</f>
        <v>3555740</v>
      </c>
      <c r="F71" s="92">
        <f>SUM(F18+F28+F37+F42+F60)</f>
        <v>3653300</v>
      </c>
      <c r="G71" s="92">
        <f>SUM(G18+G28+G37+G42+G60)</f>
        <v>3705600</v>
      </c>
    </row>
    <row r="72" spans="2:7" ht="15.75" thickBot="1" x14ac:dyDescent="0.3">
      <c r="B72" s="16"/>
      <c r="C72" s="17" t="s">
        <v>65</v>
      </c>
      <c r="D72" s="52">
        <v>0</v>
      </c>
      <c r="E72" s="87">
        <f>SUM(E51)</f>
        <v>31500</v>
      </c>
      <c r="F72" s="87">
        <f>SUM(F51)</f>
        <v>0</v>
      </c>
      <c r="G72" s="87">
        <f>SUM(G51)</f>
        <v>0</v>
      </c>
    </row>
    <row r="73" spans="2:7" ht="15.75" thickBot="1" x14ac:dyDescent="0.3">
      <c r="B73" s="50"/>
      <c r="C73" s="51" t="s">
        <v>13</v>
      </c>
      <c r="D73" s="42"/>
      <c r="E73" s="90">
        <f>E65</f>
        <v>29595</v>
      </c>
      <c r="F73" s="90">
        <f>F65</f>
        <v>0</v>
      </c>
      <c r="G73" s="90">
        <f>G65</f>
        <v>0</v>
      </c>
    </row>
    <row r="74" spans="2:7" ht="15" customHeight="1" thickBot="1" x14ac:dyDescent="0.3">
      <c r="B74" s="30"/>
      <c r="C74" s="31" t="s">
        <v>14</v>
      </c>
      <c r="D74" s="45"/>
      <c r="E74" s="91">
        <v>0</v>
      </c>
      <c r="F74" s="91">
        <v>0</v>
      </c>
      <c r="G74" s="91">
        <v>0</v>
      </c>
    </row>
    <row r="75" spans="2:7" ht="4.5" customHeight="1" thickBot="1" x14ac:dyDescent="0.3">
      <c r="B75" s="72"/>
      <c r="C75" s="73"/>
      <c r="E75" s="85"/>
      <c r="F75" s="85"/>
      <c r="G75" s="85"/>
    </row>
    <row r="76" spans="2:7" ht="31.5" customHeight="1" thickBot="1" x14ac:dyDescent="0.3">
      <c r="B76" s="28"/>
      <c r="C76" s="29" t="s">
        <v>15</v>
      </c>
      <c r="D76" s="117"/>
      <c r="E76" s="93">
        <f>SUM(E71:E74)</f>
        <v>3616835</v>
      </c>
      <c r="F76" s="93">
        <f>SUM(F71:F74)</f>
        <v>3653300</v>
      </c>
      <c r="G76" s="93">
        <f>SUM(G71:G74)</f>
        <v>3705600</v>
      </c>
    </row>
    <row r="77" spans="2:7" x14ac:dyDescent="0.25">
      <c r="E77" s="74"/>
      <c r="F77" s="74"/>
      <c r="G77" s="74"/>
    </row>
    <row r="78" spans="2:7" x14ac:dyDescent="0.25">
      <c r="E78" s="74"/>
      <c r="F78" s="74"/>
      <c r="G78" s="74"/>
    </row>
    <row r="79" spans="2:7" x14ac:dyDescent="0.25">
      <c r="E79" s="74"/>
      <c r="F79" s="74"/>
      <c r="G79" s="74"/>
    </row>
    <row r="80" spans="2:7" x14ac:dyDescent="0.25">
      <c r="E80" s="74"/>
      <c r="F80" s="74"/>
      <c r="G80" s="74"/>
    </row>
    <row r="81" spans="2:7" x14ac:dyDescent="0.25">
      <c r="E81" s="74"/>
      <c r="F81" s="74"/>
      <c r="G81" s="74"/>
    </row>
    <row r="82" spans="2:7" x14ac:dyDescent="0.25">
      <c r="E82" s="74"/>
      <c r="F82" s="74"/>
      <c r="G82" s="74"/>
    </row>
    <row r="83" spans="2:7" x14ac:dyDescent="0.25">
      <c r="E83" s="74"/>
      <c r="F83" s="74"/>
      <c r="G83" s="74"/>
    </row>
    <row r="84" spans="2:7" x14ac:dyDescent="0.25">
      <c r="E84" s="74"/>
      <c r="F84" s="74"/>
      <c r="G84" s="74"/>
    </row>
    <row r="85" spans="2:7" x14ac:dyDescent="0.25">
      <c r="E85" s="74"/>
      <c r="F85" s="74"/>
      <c r="G85" s="74"/>
    </row>
    <row r="86" spans="2:7" x14ac:dyDescent="0.25">
      <c r="E86" s="74"/>
      <c r="F86" s="74"/>
      <c r="G86" s="74"/>
    </row>
    <row r="87" spans="2:7" x14ac:dyDescent="0.25">
      <c r="E87" s="74"/>
      <c r="F87" s="74"/>
      <c r="G87" s="74"/>
    </row>
    <row r="88" spans="2:7" x14ac:dyDescent="0.25">
      <c r="E88" s="74"/>
      <c r="F88" s="74"/>
      <c r="G88" s="74"/>
    </row>
    <row r="89" spans="2:7" x14ac:dyDescent="0.25">
      <c r="E89" s="74"/>
      <c r="F89" s="74"/>
      <c r="G89" s="74"/>
    </row>
    <row r="90" spans="2:7" x14ac:dyDescent="0.25">
      <c r="E90" s="74"/>
      <c r="F90" s="74"/>
      <c r="G90" s="74"/>
    </row>
    <row r="91" spans="2:7" x14ac:dyDescent="0.25">
      <c r="E91" s="74"/>
      <c r="F91" s="74"/>
      <c r="G91" s="74"/>
    </row>
    <row r="92" spans="2:7" x14ac:dyDescent="0.25">
      <c r="E92" s="74"/>
      <c r="F92" s="74"/>
      <c r="G92" s="74"/>
    </row>
    <row r="93" spans="2:7" x14ac:dyDescent="0.25">
      <c r="E93" s="74"/>
      <c r="F93" s="74"/>
      <c r="G93" s="74"/>
    </row>
    <row r="94" spans="2:7" x14ac:dyDescent="0.25">
      <c r="E94" s="74"/>
      <c r="F94" s="74"/>
      <c r="G94" s="74"/>
    </row>
    <row r="95" spans="2:7" ht="15.75" thickBot="1" x14ac:dyDescent="0.3">
      <c r="E95" s="74"/>
      <c r="F95" s="74"/>
      <c r="G95" s="74"/>
    </row>
    <row r="96" spans="2:7" ht="48" customHeight="1" thickBot="1" x14ac:dyDescent="0.3">
      <c r="B96" s="102" t="s">
        <v>0</v>
      </c>
      <c r="C96" s="103" t="s">
        <v>1</v>
      </c>
      <c r="D96" s="112"/>
      <c r="E96" s="94" t="str">
        <f>E4</f>
        <v>návrh rozpočtu na r.2023</v>
      </c>
      <c r="F96" s="94" t="str">
        <f>F4</f>
        <v>návrh rozpočtu na r.2024</v>
      </c>
      <c r="G96" s="94" t="str">
        <f>G4</f>
        <v>návrh rozpočtu na r.2025</v>
      </c>
    </row>
    <row r="97" spans="2:7" ht="16.5" customHeight="1" thickBot="1" x14ac:dyDescent="0.3">
      <c r="B97" s="118"/>
      <c r="C97" s="2" t="s">
        <v>37</v>
      </c>
      <c r="D97" s="37">
        <f t="shared" ref="D97:E98" si="5">SUM(D98:D101)</f>
        <v>0</v>
      </c>
      <c r="E97" s="95"/>
      <c r="F97" s="95"/>
      <c r="G97" s="95"/>
    </row>
    <row r="98" spans="2:7" ht="17.25" customHeight="1" thickBot="1" x14ac:dyDescent="0.3">
      <c r="B98" s="14" t="s">
        <v>66</v>
      </c>
      <c r="C98" s="20" t="s">
        <v>130</v>
      </c>
      <c r="D98" s="45"/>
      <c r="E98" s="96">
        <f t="shared" si="5"/>
        <v>626000</v>
      </c>
      <c r="F98" s="96">
        <f t="shared" ref="F98:G98" si="6">SUM(F99:F102)</f>
        <v>626000</v>
      </c>
      <c r="G98" s="96">
        <f t="shared" si="6"/>
        <v>626000</v>
      </c>
    </row>
    <row r="99" spans="2:7" ht="15" customHeight="1" x14ac:dyDescent="0.25">
      <c r="B99" s="111"/>
      <c r="C99" s="6" t="s">
        <v>107</v>
      </c>
      <c r="D99" s="43"/>
      <c r="E99" s="85">
        <v>246000</v>
      </c>
      <c r="F99" s="85">
        <v>246000</v>
      </c>
      <c r="G99" s="85">
        <v>246000</v>
      </c>
    </row>
    <row r="100" spans="2:7" ht="12.75" customHeight="1" x14ac:dyDescent="0.25">
      <c r="B100" s="105"/>
      <c r="C100" s="3" t="s">
        <v>108</v>
      </c>
      <c r="D100" s="43"/>
      <c r="E100" s="85">
        <v>88000</v>
      </c>
      <c r="F100" s="85">
        <v>88000</v>
      </c>
      <c r="G100" s="85">
        <v>88000</v>
      </c>
    </row>
    <row r="101" spans="2:7" x14ac:dyDescent="0.25">
      <c r="B101" s="105"/>
      <c r="C101" s="3" t="s">
        <v>56</v>
      </c>
      <c r="D101" s="43"/>
      <c r="E101" s="85">
        <v>282000</v>
      </c>
      <c r="F101" s="85">
        <v>282000</v>
      </c>
      <c r="G101" s="85">
        <v>282000</v>
      </c>
    </row>
    <row r="102" spans="2:7" x14ac:dyDescent="0.25">
      <c r="B102" s="105"/>
      <c r="C102" s="3" t="s">
        <v>105</v>
      </c>
      <c r="D102" s="46"/>
      <c r="E102" s="85">
        <v>10000</v>
      </c>
      <c r="F102" s="85">
        <v>10000</v>
      </c>
      <c r="G102" s="85">
        <v>10000</v>
      </c>
    </row>
    <row r="103" spans="2:7" ht="15.75" thickBot="1" x14ac:dyDescent="0.3">
      <c r="B103" s="118"/>
      <c r="C103" s="7"/>
      <c r="D103" s="44"/>
      <c r="E103" s="85"/>
      <c r="F103" s="85"/>
      <c r="G103" s="85"/>
    </row>
    <row r="104" spans="2:7" ht="15.75" thickBot="1" x14ac:dyDescent="0.3">
      <c r="B104" s="21" t="s">
        <v>16</v>
      </c>
      <c r="C104" s="20" t="s">
        <v>139</v>
      </c>
      <c r="D104" s="45"/>
      <c r="E104" s="83">
        <f>SUM(E105)</f>
        <v>3000</v>
      </c>
      <c r="F104" s="83">
        <f>SUM(F105)</f>
        <v>4000</v>
      </c>
      <c r="G104" s="83">
        <f>SUM(G105)</f>
        <v>4000</v>
      </c>
    </row>
    <row r="105" spans="2:7" ht="15.75" thickBot="1" x14ac:dyDescent="0.3">
      <c r="B105" s="111"/>
      <c r="C105" s="6" t="s">
        <v>109</v>
      </c>
      <c r="D105" s="46"/>
      <c r="E105" s="85">
        <v>3000</v>
      </c>
      <c r="F105" s="85">
        <v>4000</v>
      </c>
      <c r="G105" s="85">
        <v>4000</v>
      </c>
    </row>
    <row r="106" spans="2:7" ht="15.75" thickBot="1" x14ac:dyDescent="0.3">
      <c r="B106" s="118"/>
      <c r="C106" s="2"/>
      <c r="D106" s="37">
        <f t="shared" ref="D106" si="7">SUM(D107:D110)</f>
        <v>0</v>
      </c>
      <c r="E106" s="85"/>
      <c r="F106" s="85"/>
      <c r="G106" s="85"/>
    </row>
    <row r="107" spans="2:7" ht="15.75" thickBot="1" x14ac:dyDescent="0.3">
      <c r="B107" s="14" t="s">
        <v>17</v>
      </c>
      <c r="C107" s="20" t="s">
        <v>18</v>
      </c>
      <c r="D107" s="45"/>
      <c r="E107" s="83">
        <f>SUM(E108:E110)</f>
        <v>8000</v>
      </c>
      <c r="F107" s="83">
        <f>SUM(F108:F110)</f>
        <v>8000</v>
      </c>
      <c r="G107" s="83">
        <f>SUM(G108:G110)</f>
        <v>8000</v>
      </c>
    </row>
    <row r="108" spans="2:7" x14ac:dyDescent="0.25">
      <c r="B108" s="111"/>
      <c r="C108" s="6" t="s">
        <v>26</v>
      </c>
      <c r="D108" s="43"/>
      <c r="E108" s="85">
        <v>4700</v>
      </c>
      <c r="F108" s="85">
        <v>4700</v>
      </c>
      <c r="G108" s="85">
        <v>4700</v>
      </c>
    </row>
    <row r="109" spans="2:7" ht="14.25" customHeight="1" x14ac:dyDescent="0.25">
      <c r="B109" s="105"/>
      <c r="C109" s="3" t="s">
        <v>27</v>
      </c>
      <c r="D109" s="43"/>
      <c r="E109" s="85">
        <v>1600</v>
      </c>
      <c r="F109" s="85">
        <v>1600</v>
      </c>
      <c r="G109" s="85">
        <v>1600</v>
      </c>
    </row>
    <row r="110" spans="2:7" ht="15.75" thickBot="1" x14ac:dyDescent="0.3">
      <c r="B110" s="118"/>
      <c r="C110" s="7" t="s">
        <v>30</v>
      </c>
      <c r="D110" s="46"/>
      <c r="E110" s="85">
        <v>1700</v>
      </c>
      <c r="F110" s="85">
        <v>1700</v>
      </c>
      <c r="G110" s="85">
        <v>1700</v>
      </c>
    </row>
    <row r="111" spans="2:7" ht="15.75" thickBot="1" x14ac:dyDescent="0.3">
      <c r="B111" s="118"/>
      <c r="C111" s="2"/>
      <c r="D111" s="37">
        <v>13000</v>
      </c>
      <c r="E111" s="85"/>
      <c r="F111" s="85"/>
      <c r="G111" s="85"/>
    </row>
    <row r="112" spans="2:7" ht="14.25" customHeight="1" thickBot="1" x14ac:dyDescent="0.3">
      <c r="B112" s="14" t="s">
        <v>19</v>
      </c>
      <c r="C112" s="20" t="s">
        <v>74</v>
      </c>
      <c r="D112" s="45"/>
      <c r="E112" s="83">
        <f>E113</f>
        <v>6000</v>
      </c>
      <c r="F112" s="83">
        <f>F113</f>
        <v>6000</v>
      </c>
      <c r="G112" s="83">
        <f>G113</f>
        <v>6000</v>
      </c>
    </row>
    <row r="113" spans="2:7" ht="15.75" thickBot="1" x14ac:dyDescent="0.3">
      <c r="B113" s="111"/>
      <c r="C113" s="6" t="s">
        <v>20</v>
      </c>
      <c r="D113" s="46"/>
      <c r="E113" s="85">
        <v>6000</v>
      </c>
      <c r="F113" s="85">
        <v>6000</v>
      </c>
      <c r="G113" s="85">
        <v>6000</v>
      </c>
    </row>
    <row r="114" spans="2:7" ht="14.25" customHeight="1" thickBot="1" x14ac:dyDescent="0.3">
      <c r="B114" s="118"/>
      <c r="C114" s="2"/>
      <c r="D114" s="37">
        <v>10000</v>
      </c>
      <c r="E114" s="85"/>
      <c r="F114" s="85"/>
      <c r="G114" s="85"/>
    </row>
    <row r="115" spans="2:7" ht="15" customHeight="1" thickBot="1" x14ac:dyDescent="0.3">
      <c r="B115" s="14" t="s">
        <v>21</v>
      </c>
      <c r="C115" s="20" t="s">
        <v>73</v>
      </c>
      <c r="D115" s="45"/>
      <c r="E115" s="83">
        <f>SUM(E116)</f>
        <v>9000</v>
      </c>
      <c r="F115" s="83">
        <f>SUM(F116)</f>
        <v>10000</v>
      </c>
      <c r="G115" s="83">
        <f>SUM(G116)</f>
        <v>10000</v>
      </c>
    </row>
    <row r="116" spans="2:7" x14ac:dyDescent="0.25">
      <c r="B116" s="111"/>
      <c r="C116" s="6" t="s">
        <v>30</v>
      </c>
      <c r="D116" s="46"/>
      <c r="E116" s="85">
        <v>9000</v>
      </c>
      <c r="F116" s="85">
        <v>10000</v>
      </c>
      <c r="G116" s="85">
        <v>10000</v>
      </c>
    </row>
    <row r="117" spans="2:7" ht="15.75" thickBot="1" x14ac:dyDescent="0.3">
      <c r="B117" s="121"/>
      <c r="C117" s="23"/>
      <c r="D117" s="44"/>
      <c r="E117" s="85"/>
      <c r="F117" s="85"/>
      <c r="G117" s="85"/>
    </row>
    <row r="118" spans="2:7" ht="15.75" thickBot="1" x14ac:dyDescent="0.3">
      <c r="B118" s="21" t="s">
        <v>22</v>
      </c>
      <c r="C118" s="20" t="s">
        <v>140</v>
      </c>
      <c r="D118" s="45"/>
      <c r="E118" s="83">
        <f>SUM(E119:E122)</f>
        <v>34300</v>
      </c>
      <c r="F118" s="83">
        <f>SUM(F119:F122)</f>
        <v>34300</v>
      </c>
      <c r="G118" s="83">
        <f>SUM(G119:G122)</f>
        <v>34300</v>
      </c>
    </row>
    <row r="119" spans="2:7" x14ac:dyDescent="0.25">
      <c r="B119" s="111"/>
      <c r="C119" s="6" t="s">
        <v>110</v>
      </c>
      <c r="D119" s="43"/>
      <c r="E119" s="85">
        <v>24700</v>
      </c>
      <c r="F119" s="85">
        <v>24700</v>
      </c>
      <c r="G119" s="85">
        <v>24700</v>
      </c>
    </row>
    <row r="120" spans="2:7" ht="15.75" customHeight="1" x14ac:dyDescent="0.25">
      <c r="B120" s="105"/>
      <c r="C120" s="3" t="s">
        <v>27</v>
      </c>
      <c r="D120" s="43"/>
      <c r="E120" s="85">
        <v>8600</v>
      </c>
      <c r="F120" s="85">
        <v>8600</v>
      </c>
      <c r="G120" s="85">
        <v>8600</v>
      </c>
    </row>
    <row r="121" spans="2:7" ht="15.75" thickBot="1" x14ac:dyDescent="0.3">
      <c r="B121" s="105"/>
      <c r="C121" s="3" t="s">
        <v>30</v>
      </c>
      <c r="D121" s="46"/>
      <c r="E121" s="85">
        <v>1000</v>
      </c>
      <c r="F121" s="85">
        <v>1000</v>
      </c>
      <c r="G121" s="85">
        <v>1000</v>
      </c>
    </row>
    <row r="122" spans="2:7" ht="15.75" thickBot="1" x14ac:dyDescent="0.3">
      <c r="B122" s="118"/>
      <c r="C122" s="2"/>
      <c r="D122" s="37">
        <f>SUM(D123:D123)</f>
        <v>0</v>
      </c>
      <c r="E122" s="85"/>
      <c r="F122" s="85"/>
      <c r="G122" s="85"/>
    </row>
    <row r="123" spans="2:7" ht="14.25" customHeight="1" thickBot="1" x14ac:dyDescent="0.3">
      <c r="B123" s="14" t="s">
        <v>23</v>
      </c>
      <c r="C123" s="20" t="s">
        <v>24</v>
      </c>
      <c r="D123" s="45"/>
      <c r="E123" s="83">
        <f>SUM(E124:E124)</f>
        <v>4000</v>
      </c>
      <c r="F123" s="83">
        <f>SUM(F124:F124)</f>
        <v>4000</v>
      </c>
      <c r="G123" s="83">
        <f>SUM(G124:G124)</f>
        <v>4000</v>
      </c>
    </row>
    <row r="124" spans="2:7" ht="15.75" thickBot="1" x14ac:dyDescent="0.3">
      <c r="B124" s="105"/>
      <c r="C124" s="3" t="s">
        <v>43</v>
      </c>
      <c r="D124" s="46"/>
      <c r="E124" s="85">
        <v>4000</v>
      </c>
      <c r="F124" s="85">
        <v>4000</v>
      </c>
      <c r="G124" s="85">
        <v>4000</v>
      </c>
    </row>
    <row r="125" spans="2:7" ht="14.25" customHeight="1" thickBot="1" x14ac:dyDescent="0.3">
      <c r="B125" s="118"/>
      <c r="C125" s="2"/>
      <c r="D125" s="37">
        <v>20000</v>
      </c>
      <c r="E125" s="85"/>
      <c r="F125" s="85"/>
      <c r="G125" s="85"/>
    </row>
    <row r="126" spans="2:7" ht="15" customHeight="1" thickBot="1" x14ac:dyDescent="0.3">
      <c r="B126" s="13" t="s">
        <v>25</v>
      </c>
      <c r="C126" s="22" t="s">
        <v>85</v>
      </c>
      <c r="D126" s="45"/>
      <c r="E126" s="83">
        <f>E127</f>
        <v>40000</v>
      </c>
      <c r="F126" s="83">
        <f>F127</f>
        <v>40000</v>
      </c>
      <c r="G126" s="83">
        <f>G127</f>
        <v>40000</v>
      </c>
    </row>
    <row r="127" spans="2:7" ht="15.75" thickBot="1" x14ac:dyDescent="0.3">
      <c r="B127" s="111"/>
      <c r="C127" s="6" t="s">
        <v>28</v>
      </c>
      <c r="D127" s="46"/>
      <c r="E127" s="85">
        <v>40000</v>
      </c>
      <c r="F127" s="85">
        <v>40000</v>
      </c>
      <c r="G127" s="85">
        <v>40000</v>
      </c>
    </row>
    <row r="128" spans="2:7" ht="15.75" customHeight="1" thickBot="1" x14ac:dyDescent="0.3">
      <c r="B128" s="118"/>
      <c r="C128" s="2"/>
      <c r="D128" s="37">
        <f>SUM(D129:D133)</f>
        <v>0</v>
      </c>
      <c r="E128" s="85"/>
      <c r="F128" s="85"/>
      <c r="G128" s="85"/>
    </row>
    <row r="129" spans="2:7" ht="15.75" thickBot="1" x14ac:dyDescent="0.3">
      <c r="B129" s="14" t="s">
        <v>29</v>
      </c>
      <c r="C129" s="20" t="s">
        <v>84</v>
      </c>
      <c r="D129" s="45"/>
      <c r="E129" s="83">
        <f>SUM(E130:E132)</f>
        <v>196200</v>
      </c>
      <c r="F129" s="83">
        <f>SUM(F130:F132)</f>
        <v>196200</v>
      </c>
      <c r="G129" s="83">
        <f>SUM(G130:G132)</f>
        <v>196200</v>
      </c>
    </row>
    <row r="130" spans="2:7" x14ac:dyDescent="0.25">
      <c r="B130" s="111"/>
      <c r="C130" s="6" t="s">
        <v>26</v>
      </c>
      <c r="D130" s="43"/>
      <c r="E130" s="85">
        <v>34200</v>
      </c>
      <c r="F130" s="85">
        <v>34200</v>
      </c>
      <c r="G130" s="85">
        <v>34200</v>
      </c>
    </row>
    <row r="131" spans="2:7" ht="14.25" customHeight="1" x14ac:dyDescent="0.25">
      <c r="B131" s="105"/>
      <c r="C131" s="3" t="s">
        <v>27</v>
      </c>
      <c r="D131" s="43"/>
      <c r="E131" s="85">
        <v>12000</v>
      </c>
      <c r="F131" s="85">
        <v>12000</v>
      </c>
      <c r="G131" s="85">
        <v>12000</v>
      </c>
    </row>
    <row r="132" spans="2:7" ht="14.25" customHeight="1" thickBot="1" x14ac:dyDescent="0.3">
      <c r="B132" s="105"/>
      <c r="C132" s="3" t="s">
        <v>30</v>
      </c>
      <c r="D132" s="44"/>
      <c r="E132" s="85">
        <v>150000</v>
      </c>
      <c r="F132" s="85">
        <v>150000</v>
      </c>
      <c r="G132" s="85">
        <v>150000</v>
      </c>
    </row>
    <row r="133" spans="2:7" ht="14.25" customHeight="1" thickBot="1" x14ac:dyDescent="0.3">
      <c r="B133" s="119"/>
      <c r="C133" s="23"/>
      <c r="D133" s="37">
        <f>SUM(D134:D134)</f>
        <v>0</v>
      </c>
      <c r="E133" s="85"/>
      <c r="F133" s="85"/>
      <c r="G133" s="85"/>
    </row>
    <row r="134" spans="2:7" ht="14.25" customHeight="1" thickBot="1" x14ac:dyDescent="0.3">
      <c r="B134" s="14" t="s">
        <v>49</v>
      </c>
      <c r="C134" s="20" t="s">
        <v>71</v>
      </c>
      <c r="D134" s="45"/>
      <c r="E134" s="83">
        <f>SUM(E135:E135)</f>
        <v>15000</v>
      </c>
      <c r="F134" s="83">
        <f>SUM(F135:F135)</f>
        <v>15000</v>
      </c>
      <c r="G134" s="83">
        <f>SUM(G135:G135)</f>
        <v>15000</v>
      </c>
    </row>
    <row r="135" spans="2:7" ht="14.25" customHeight="1" thickBot="1" x14ac:dyDescent="0.3">
      <c r="B135" s="105"/>
      <c r="C135" s="3" t="s">
        <v>30</v>
      </c>
      <c r="D135" s="44"/>
      <c r="E135" s="85">
        <v>15000</v>
      </c>
      <c r="F135" s="85">
        <v>15000</v>
      </c>
      <c r="G135" s="85">
        <v>15000</v>
      </c>
    </row>
    <row r="136" spans="2:7" ht="14.25" customHeight="1" thickBot="1" x14ac:dyDescent="0.3">
      <c r="B136" s="119"/>
      <c r="C136" s="23"/>
      <c r="D136" s="37">
        <v>3300</v>
      </c>
      <c r="E136" s="85"/>
      <c r="F136" s="85"/>
      <c r="G136" s="85"/>
    </row>
    <row r="137" spans="2:7" ht="14.25" customHeight="1" thickBot="1" x14ac:dyDescent="0.3">
      <c r="B137" s="14" t="s">
        <v>146</v>
      </c>
      <c r="C137" s="20" t="s">
        <v>147</v>
      </c>
      <c r="D137" s="49"/>
      <c r="E137" s="83">
        <f>SUM(E138)</f>
        <v>50000</v>
      </c>
      <c r="F137" s="83">
        <f>SUM(F138)</f>
        <v>50000</v>
      </c>
      <c r="G137" s="83">
        <f>SUM(G138)</f>
        <v>50000</v>
      </c>
    </row>
    <row r="138" spans="2:7" ht="14.25" customHeight="1" x14ac:dyDescent="0.25">
      <c r="B138" s="5"/>
      <c r="C138" s="6" t="s">
        <v>30</v>
      </c>
      <c r="D138" s="5"/>
      <c r="E138" s="4">
        <v>50000</v>
      </c>
      <c r="F138" s="4">
        <v>50000</v>
      </c>
      <c r="G138" s="4">
        <v>50000</v>
      </c>
    </row>
    <row r="139" spans="2:7" ht="14.25" customHeight="1" x14ac:dyDescent="0.25">
      <c r="C139" s="145"/>
      <c r="E139" s="74"/>
      <c r="F139" s="74"/>
      <c r="G139" s="74"/>
    </row>
    <row r="140" spans="2:7" ht="14.25" customHeight="1" x14ac:dyDescent="0.25">
      <c r="C140" s="145"/>
      <c r="E140" s="74"/>
      <c r="F140" s="74"/>
      <c r="G140" s="74"/>
    </row>
    <row r="141" spans="2:7" ht="14.25" customHeight="1" thickBot="1" x14ac:dyDescent="0.3">
      <c r="C141" s="145"/>
      <c r="E141" s="74"/>
      <c r="F141" s="74"/>
      <c r="G141" s="74"/>
    </row>
    <row r="142" spans="2:7" ht="44.25" customHeight="1" thickBot="1" x14ac:dyDescent="0.3">
      <c r="B142" s="140" t="s">
        <v>0</v>
      </c>
      <c r="C142" s="140" t="s">
        <v>1</v>
      </c>
      <c r="D142" s="141"/>
      <c r="E142" s="142" t="str">
        <f>E4</f>
        <v>návrh rozpočtu na r.2023</v>
      </c>
      <c r="F142" s="142" t="str">
        <f>F4</f>
        <v>návrh rozpočtu na r.2024</v>
      </c>
      <c r="G142" s="142" t="str">
        <f>G4</f>
        <v>návrh rozpočtu na r.2025</v>
      </c>
    </row>
    <row r="143" spans="2:7" ht="15.75" thickBot="1" x14ac:dyDescent="0.3">
      <c r="B143" s="121"/>
      <c r="C143" s="8" t="s">
        <v>37</v>
      </c>
      <c r="D143" s="37">
        <v>0</v>
      </c>
      <c r="E143" s="101"/>
      <c r="F143" s="101"/>
      <c r="G143" s="101"/>
    </row>
    <row r="144" spans="2:7" ht="15.75" thickBot="1" x14ac:dyDescent="0.3">
      <c r="B144" s="118"/>
      <c r="C144" s="2"/>
      <c r="D144" s="37">
        <v>30000</v>
      </c>
      <c r="E144" s="85"/>
      <c r="F144" s="85"/>
      <c r="G144" s="85"/>
    </row>
    <row r="145" spans="2:7" ht="14.25" customHeight="1" thickBot="1" x14ac:dyDescent="0.3">
      <c r="B145" s="14" t="s">
        <v>32</v>
      </c>
      <c r="C145" s="20" t="s">
        <v>33</v>
      </c>
      <c r="D145" s="45"/>
      <c r="E145" s="83">
        <f>SUM(E146)</f>
        <v>40000</v>
      </c>
      <c r="F145" s="83">
        <f>SUM(F146)</f>
        <v>40000</v>
      </c>
      <c r="G145" s="83">
        <f>SUM(G146)</f>
        <v>40000</v>
      </c>
    </row>
    <row r="146" spans="2:7" x14ac:dyDescent="0.25">
      <c r="B146" s="111"/>
      <c r="C146" s="6" t="s">
        <v>30</v>
      </c>
      <c r="D146" s="46"/>
      <c r="E146" s="85">
        <v>40000</v>
      </c>
      <c r="F146" s="85">
        <v>40000</v>
      </c>
      <c r="G146" s="85">
        <v>40000</v>
      </c>
    </row>
    <row r="147" spans="2:7" ht="15.75" thickBot="1" x14ac:dyDescent="0.3">
      <c r="B147" s="121"/>
      <c r="C147" s="23"/>
      <c r="E147" s="129"/>
      <c r="F147" s="129"/>
      <c r="G147" s="129"/>
    </row>
    <row r="148" spans="2:7" ht="15" customHeight="1" thickBot="1" x14ac:dyDescent="0.3">
      <c r="B148" s="13" t="s">
        <v>135</v>
      </c>
      <c r="C148" s="139" t="s">
        <v>141</v>
      </c>
      <c r="D148" s="138"/>
      <c r="E148" s="83">
        <f>SUM(E149)</f>
        <v>1000</v>
      </c>
      <c r="F148" s="83">
        <f t="shared" ref="F148:G148" si="8">SUM(F149)</f>
        <v>5000</v>
      </c>
      <c r="G148" s="83">
        <f t="shared" si="8"/>
        <v>5000</v>
      </c>
    </row>
    <row r="149" spans="2:7" ht="15" customHeight="1" x14ac:dyDescent="0.25">
      <c r="B149" s="5"/>
      <c r="C149" s="6" t="s">
        <v>56</v>
      </c>
      <c r="D149" s="1"/>
      <c r="E149" s="4">
        <v>1000</v>
      </c>
      <c r="F149" s="4">
        <v>5000</v>
      </c>
      <c r="G149" s="4">
        <v>5000</v>
      </c>
    </row>
    <row r="150" spans="2:7" ht="15.75" thickBot="1" x14ac:dyDescent="0.3">
      <c r="B150" s="121"/>
      <c r="C150" s="8"/>
      <c r="D150" s="136">
        <v>1000</v>
      </c>
      <c r="E150" s="137"/>
      <c r="F150" s="137"/>
      <c r="G150" s="137"/>
    </row>
    <row r="151" spans="2:7" ht="15" customHeight="1" thickBot="1" x14ac:dyDescent="0.3">
      <c r="B151" s="14" t="s">
        <v>34</v>
      </c>
      <c r="C151" s="36" t="s">
        <v>35</v>
      </c>
      <c r="D151" s="45"/>
      <c r="E151" s="83">
        <v>1000</v>
      </c>
      <c r="F151" s="83">
        <v>1000</v>
      </c>
      <c r="G151" s="83">
        <v>1000</v>
      </c>
    </row>
    <row r="152" spans="2:7" ht="15" customHeight="1" thickBot="1" x14ac:dyDescent="0.3">
      <c r="B152" s="111"/>
      <c r="C152" s="6" t="s">
        <v>30</v>
      </c>
      <c r="D152" s="43"/>
      <c r="E152" s="85">
        <v>1000</v>
      </c>
      <c r="F152" s="85">
        <v>1000</v>
      </c>
      <c r="G152" s="85">
        <v>1000</v>
      </c>
    </row>
    <row r="153" spans="2:7" ht="13.5" customHeight="1" thickBot="1" x14ac:dyDescent="0.3">
      <c r="B153" s="118"/>
      <c r="C153" s="2"/>
      <c r="D153" s="37">
        <f t="shared" ref="D153:E154" si="9">SUM(D154:D155)</f>
        <v>0</v>
      </c>
      <c r="E153" s="85"/>
      <c r="F153" s="85"/>
      <c r="G153" s="85"/>
    </row>
    <row r="154" spans="2:7" ht="15.75" customHeight="1" thickBot="1" x14ac:dyDescent="0.3">
      <c r="B154" s="14" t="s">
        <v>36</v>
      </c>
      <c r="C154" s="20" t="s">
        <v>38</v>
      </c>
      <c r="D154" s="47"/>
      <c r="E154" s="83">
        <f t="shared" si="9"/>
        <v>52500</v>
      </c>
      <c r="F154" s="83">
        <f t="shared" ref="F154:G154" si="10">SUM(F155:F156)</f>
        <v>52500</v>
      </c>
      <c r="G154" s="83">
        <f t="shared" si="10"/>
        <v>52500</v>
      </c>
    </row>
    <row r="155" spans="2:7" x14ac:dyDescent="0.25">
      <c r="B155" s="111"/>
      <c r="C155" s="6" t="s">
        <v>30</v>
      </c>
      <c r="D155" s="43"/>
      <c r="E155" s="85">
        <v>35000</v>
      </c>
      <c r="F155" s="85">
        <v>35000</v>
      </c>
      <c r="G155" s="85">
        <v>35000</v>
      </c>
    </row>
    <row r="156" spans="2:7" ht="15.75" thickBot="1" x14ac:dyDescent="0.3">
      <c r="B156" s="105"/>
      <c r="C156" s="3" t="s">
        <v>70</v>
      </c>
      <c r="D156" s="46"/>
      <c r="E156" s="85">
        <v>17500</v>
      </c>
      <c r="F156" s="85">
        <v>17500</v>
      </c>
      <c r="G156" s="85">
        <v>17500</v>
      </c>
    </row>
    <row r="157" spans="2:7" ht="13.5" customHeight="1" thickBot="1" x14ac:dyDescent="0.3">
      <c r="B157" s="118"/>
      <c r="C157" s="23"/>
      <c r="D157" s="37">
        <f t="shared" ref="D157:E158" si="11">SUM(D158:D161)</f>
        <v>0</v>
      </c>
      <c r="E157" s="85"/>
      <c r="F157" s="85"/>
      <c r="G157" s="85"/>
    </row>
    <row r="158" spans="2:7" ht="15.75" thickBot="1" x14ac:dyDescent="0.3">
      <c r="B158" s="14" t="s">
        <v>39</v>
      </c>
      <c r="C158" s="24" t="s">
        <v>40</v>
      </c>
      <c r="D158" s="45"/>
      <c r="E158" s="83">
        <f t="shared" si="11"/>
        <v>19100</v>
      </c>
      <c r="F158" s="83">
        <f t="shared" ref="F158:G158" si="12">SUM(F159:F162)</f>
        <v>19100</v>
      </c>
      <c r="G158" s="83">
        <f t="shared" si="12"/>
        <v>19100</v>
      </c>
    </row>
    <row r="159" spans="2:7" x14ac:dyDescent="0.25">
      <c r="B159" s="111"/>
      <c r="C159" s="10" t="s">
        <v>26</v>
      </c>
      <c r="D159" s="43"/>
      <c r="E159" s="85">
        <v>6700</v>
      </c>
      <c r="F159" s="85">
        <v>6700</v>
      </c>
      <c r="G159" s="85">
        <v>6700</v>
      </c>
    </row>
    <row r="160" spans="2:7" ht="15" customHeight="1" x14ac:dyDescent="0.25">
      <c r="B160" s="105"/>
      <c r="C160" s="9" t="s">
        <v>27</v>
      </c>
      <c r="D160" s="43"/>
      <c r="E160" s="85">
        <v>2400</v>
      </c>
      <c r="F160" s="85">
        <v>2400</v>
      </c>
      <c r="G160" s="85">
        <v>2400</v>
      </c>
    </row>
    <row r="161" spans="2:7" ht="16.5" customHeight="1" thickBot="1" x14ac:dyDescent="0.3">
      <c r="B161" s="105"/>
      <c r="C161" s="9" t="s">
        <v>30</v>
      </c>
      <c r="D161" s="46"/>
      <c r="E161" s="85">
        <v>10000</v>
      </c>
      <c r="F161" s="85">
        <v>10000</v>
      </c>
      <c r="G161" s="85">
        <v>10000</v>
      </c>
    </row>
    <row r="162" spans="2:7" ht="16.5" customHeight="1" thickBot="1" x14ac:dyDescent="0.3">
      <c r="B162" s="118"/>
      <c r="C162" s="48"/>
      <c r="D162" s="37">
        <v>700</v>
      </c>
      <c r="E162" s="85"/>
      <c r="F162" s="85"/>
      <c r="G162" s="85"/>
    </row>
    <row r="163" spans="2:7" ht="16.5" customHeight="1" thickBot="1" x14ac:dyDescent="0.3">
      <c r="B163" s="21" t="s">
        <v>41</v>
      </c>
      <c r="C163" s="15" t="s">
        <v>142</v>
      </c>
      <c r="D163" s="45"/>
      <c r="E163" s="83">
        <v>1000</v>
      </c>
      <c r="F163" s="83">
        <v>1000</v>
      </c>
      <c r="G163" s="83">
        <v>1000</v>
      </c>
    </row>
    <row r="164" spans="2:7" ht="16.5" customHeight="1" thickBot="1" x14ac:dyDescent="0.3">
      <c r="B164" s="111"/>
      <c r="C164" s="5" t="s">
        <v>30</v>
      </c>
      <c r="D164" s="46"/>
      <c r="E164" s="85">
        <v>1000</v>
      </c>
      <c r="F164" s="85">
        <v>1000</v>
      </c>
      <c r="G164" s="85">
        <v>1000</v>
      </c>
    </row>
    <row r="165" spans="2:7" ht="16.5" customHeight="1" thickBot="1" x14ac:dyDescent="0.3">
      <c r="B165" s="118"/>
      <c r="C165" s="2"/>
      <c r="D165" s="37">
        <f>SUM(D166:D167)</f>
        <v>0</v>
      </c>
      <c r="E165" s="85"/>
      <c r="F165" s="85"/>
      <c r="G165" s="85"/>
    </row>
    <row r="166" spans="2:7" ht="16.5" customHeight="1" thickBot="1" x14ac:dyDescent="0.3">
      <c r="B166" s="14" t="s">
        <v>42</v>
      </c>
      <c r="C166" s="15" t="s">
        <v>86</v>
      </c>
      <c r="D166" s="45"/>
      <c r="E166" s="83">
        <f>SUM(E167:E168)</f>
        <v>35000</v>
      </c>
      <c r="F166" s="83">
        <f>SUM(F167:F168)</f>
        <v>35000</v>
      </c>
      <c r="G166" s="83">
        <f>SUM(G167:G168)</f>
        <v>35000</v>
      </c>
    </row>
    <row r="167" spans="2:7" ht="16.5" customHeight="1" x14ac:dyDescent="0.25">
      <c r="B167" s="105"/>
      <c r="C167" s="1" t="s">
        <v>30</v>
      </c>
      <c r="D167" s="43"/>
      <c r="E167" s="85">
        <v>17000</v>
      </c>
      <c r="F167" s="85">
        <v>17000</v>
      </c>
      <c r="G167" s="85">
        <v>17000</v>
      </c>
    </row>
    <row r="168" spans="2:7" ht="15.75" thickBot="1" x14ac:dyDescent="0.3">
      <c r="B168" s="118"/>
      <c r="C168" s="2" t="s">
        <v>43</v>
      </c>
      <c r="D168" s="46"/>
      <c r="E168" s="85">
        <v>18000</v>
      </c>
      <c r="F168" s="85">
        <v>18000</v>
      </c>
      <c r="G168" s="85">
        <v>18000</v>
      </c>
    </row>
    <row r="169" spans="2:7" ht="15.75" thickBot="1" x14ac:dyDescent="0.3">
      <c r="B169" s="118"/>
      <c r="C169" s="2"/>
      <c r="D169" s="37">
        <v>8000</v>
      </c>
      <c r="E169" s="85"/>
      <c r="F169" s="85"/>
      <c r="G169" s="85"/>
    </row>
    <row r="170" spans="2:7" ht="15.75" thickBot="1" x14ac:dyDescent="0.3">
      <c r="B170" s="14" t="s">
        <v>44</v>
      </c>
      <c r="C170" s="15" t="s">
        <v>143</v>
      </c>
      <c r="D170" s="45"/>
      <c r="E170" s="83">
        <f>SUM(E171)</f>
        <v>15000</v>
      </c>
      <c r="F170" s="83">
        <f>SUM(F171)</f>
        <v>15000</v>
      </c>
      <c r="G170" s="83">
        <f>SUM(G171)</f>
        <v>15000</v>
      </c>
    </row>
    <row r="171" spans="2:7" x14ac:dyDescent="0.25">
      <c r="B171" s="121"/>
      <c r="C171" s="8" t="s">
        <v>30</v>
      </c>
      <c r="D171" s="44"/>
      <c r="E171" s="85">
        <v>15000</v>
      </c>
      <c r="F171" s="85">
        <v>15000</v>
      </c>
      <c r="G171" s="85">
        <v>15000</v>
      </c>
    </row>
    <row r="172" spans="2:7" ht="15.75" thickBot="1" x14ac:dyDescent="0.3">
      <c r="B172" s="118"/>
      <c r="C172" s="2"/>
      <c r="D172" s="46"/>
      <c r="E172" s="85"/>
      <c r="F172" s="85"/>
      <c r="G172" s="85"/>
    </row>
    <row r="173" spans="2:7" ht="15.75" thickBot="1" x14ac:dyDescent="0.3">
      <c r="B173" s="14" t="s">
        <v>103</v>
      </c>
      <c r="C173" s="15" t="s">
        <v>104</v>
      </c>
      <c r="D173" s="98"/>
      <c r="E173" s="83">
        <f>E174</f>
        <v>3000</v>
      </c>
      <c r="F173" s="83">
        <f>F174</f>
        <v>3000</v>
      </c>
      <c r="G173" s="83">
        <f>G174</f>
        <v>3000</v>
      </c>
    </row>
    <row r="174" spans="2:7" x14ac:dyDescent="0.25">
      <c r="B174" s="111"/>
      <c r="C174" s="5" t="s">
        <v>70</v>
      </c>
      <c r="D174" s="45"/>
      <c r="E174" s="85">
        <v>3000</v>
      </c>
      <c r="F174" s="85">
        <v>3000</v>
      </c>
      <c r="G174" s="85">
        <v>3000</v>
      </c>
    </row>
    <row r="175" spans="2:7" x14ac:dyDescent="0.25">
      <c r="B175" s="105"/>
      <c r="C175" s="1"/>
      <c r="D175" s="82">
        <v>150</v>
      </c>
      <c r="E175" s="85"/>
      <c r="F175" s="85"/>
      <c r="G175" s="85"/>
    </row>
    <row r="176" spans="2:7" ht="15.75" thickBot="1" x14ac:dyDescent="0.3">
      <c r="B176" s="79" t="s">
        <v>67</v>
      </c>
      <c r="C176" s="80" t="s">
        <v>113</v>
      </c>
      <c r="D176" s="45"/>
      <c r="E176" s="96">
        <v>200</v>
      </c>
      <c r="F176" s="96">
        <v>200</v>
      </c>
      <c r="G176" s="96">
        <v>200</v>
      </c>
    </row>
    <row r="177" spans="2:7" ht="15.75" thickBot="1" x14ac:dyDescent="0.3">
      <c r="B177" s="111"/>
      <c r="C177" s="5" t="s">
        <v>88</v>
      </c>
      <c r="D177" s="46"/>
      <c r="E177" s="85">
        <v>200</v>
      </c>
      <c r="F177" s="85">
        <v>200</v>
      </c>
      <c r="G177" s="85">
        <v>200</v>
      </c>
    </row>
    <row r="178" spans="2:7" ht="15.75" thickBot="1" x14ac:dyDescent="0.3">
      <c r="B178" s="118"/>
      <c r="C178" s="2"/>
      <c r="D178" s="37">
        <f>SUM(D179:D181)</f>
        <v>0</v>
      </c>
      <c r="E178" s="85"/>
      <c r="F178" s="85"/>
      <c r="G178" s="85"/>
    </row>
    <row r="179" spans="2:7" ht="15.75" thickBot="1" x14ac:dyDescent="0.3">
      <c r="B179" s="14" t="s">
        <v>68</v>
      </c>
      <c r="C179" s="15" t="s">
        <v>55</v>
      </c>
      <c r="D179" s="45"/>
      <c r="E179" s="83">
        <f>SUM(E180:E182)</f>
        <v>25000</v>
      </c>
      <c r="F179" s="83">
        <f>SUM(F180:F182)</f>
        <v>27000</v>
      </c>
      <c r="G179" s="83">
        <f>SUM(G180:G182)</f>
        <v>27000</v>
      </c>
    </row>
    <row r="180" spans="2:7" x14ac:dyDescent="0.25">
      <c r="B180" s="121"/>
      <c r="C180" s="8" t="s">
        <v>26</v>
      </c>
      <c r="D180" s="43"/>
      <c r="E180" s="85">
        <v>14700</v>
      </c>
      <c r="F180" s="85">
        <v>15700</v>
      </c>
      <c r="G180" s="85">
        <v>15700</v>
      </c>
    </row>
    <row r="181" spans="2:7" x14ac:dyDescent="0.25">
      <c r="B181" s="118"/>
      <c r="C181" s="2" t="s">
        <v>27</v>
      </c>
      <c r="D181" s="43"/>
      <c r="E181" s="85">
        <v>6300</v>
      </c>
      <c r="F181" s="85">
        <v>7300</v>
      </c>
      <c r="G181" s="85">
        <v>7300</v>
      </c>
    </row>
    <row r="182" spans="2:7" ht="15.75" thickBot="1" x14ac:dyDescent="0.3">
      <c r="B182" s="119"/>
      <c r="C182" s="62" t="s">
        <v>30</v>
      </c>
      <c r="D182" s="117"/>
      <c r="E182" s="97">
        <v>4000</v>
      </c>
      <c r="F182" s="97">
        <v>4000</v>
      </c>
      <c r="G182" s="97">
        <v>4000</v>
      </c>
    </row>
    <row r="183" spans="2:7" ht="15.75" thickBot="1" x14ac:dyDescent="0.3">
      <c r="B183" s="120"/>
      <c r="C183" s="130"/>
      <c r="E183" s="129"/>
      <c r="F183" s="129"/>
      <c r="G183" s="129"/>
    </row>
    <row r="184" spans="2:7" x14ac:dyDescent="0.25">
      <c r="B184" s="131" t="s">
        <v>99</v>
      </c>
      <c r="C184" s="132" t="s">
        <v>100</v>
      </c>
      <c r="D184" s="44"/>
      <c r="E184" s="133">
        <f>SUM(E185:E188)</f>
        <v>209000</v>
      </c>
      <c r="F184" s="133">
        <f>F185</f>
        <v>219000</v>
      </c>
      <c r="G184" s="133">
        <f>SUM(G185:G188)</f>
        <v>220000</v>
      </c>
    </row>
    <row r="185" spans="2:7" ht="15.75" customHeight="1" thickBot="1" x14ac:dyDescent="0.3">
      <c r="B185" s="119"/>
      <c r="C185" s="62" t="s">
        <v>70</v>
      </c>
      <c r="D185" s="62"/>
      <c r="E185" s="134">
        <v>209000</v>
      </c>
      <c r="F185" s="134">
        <v>219000</v>
      </c>
      <c r="G185" s="134">
        <v>220000</v>
      </c>
    </row>
    <row r="186" spans="2:7" ht="15.75" customHeight="1" thickBot="1" x14ac:dyDescent="0.3">
      <c r="E186" s="74"/>
      <c r="F186" s="74"/>
      <c r="G186" s="74"/>
    </row>
    <row r="187" spans="2:7" ht="45.75" customHeight="1" thickBot="1" x14ac:dyDescent="0.3">
      <c r="B187" s="102" t="s">
        <v>0</v>
      </c>
      <c r="C187" s="103" t="s">
        <v>1</v>
      </c>
      <c r="D187" s="112"/>
      <c r="E187" s="94" t="str">
        <f>E4</f>
        <v>návrh rozpočtu na r.2023</v>
      </c>
      <c r="F187" s="94" t="str">
        <f>F4</f>
        <v>návrh rozpočtu na r.2024</v>
      </c>
      <c r="G187" s="94" t="str">
        <f>G4</f>
        <v>návrh rozpočtu na r.2025</v>
      </c>
    </row>
    <row r="188" spans="2:7" ht="16.5" customHeight="1" thickBot="1" x14ac:dyDescent="0.3">
      <c r="B188" s="118"/>
      <c r="C188" s="2" t="s">
        <v>37</v>
      </c>
      <c r="D188" s="37" t="e">
        <f>SUM(#REF!)</f>
        <v>#REF!</v>
      </c>
      <c r="E188" s="95"/>
      <c r="F188" s="95"/>
      <c r="G188" s="95"/>
    </row>
    <row r="189" spans="2:7" ht="15.75" thickBot="1" x14ac:dyDescent="0.3">
      <c r="B189" s="14" t="s">
        <v>45</v>
      </c>
      <c r="C189" s="15" t="s">
        <v>69</v>
      </c>
      <c r="D189" s="45"/>
      <c r="E189" s="83">
        <f>SUM(E190:E191)</f>
        <v>11000</v>
      </c>
      <c r="F189" s="83">
        <f>SUM(F190:F191)</f>
        <v>11000</v>
      </c>
      <c r="G189" s="83">
        <f>SUM(G190:G191)</f>
        <v>11000</v>
      </c>
    </row>
    <row r="190" spans="2:7" x14ac:dyDescent="0.25">
      <c r="B190" s="105"/>
      <c r="C190" s="1" t="s">
        <v>30</v>
      </c>
      <c r="D190" s="43"/>
      <c r="E190" s="85">
        <v>10000</v>
      </c>
      <c r="F190" s="85">
        <v>10000</v>
      </c>
      <c r="G190" s="85">
        <v>10000</v>
      </c>
    </row>
    <row r="191" spans="2:7" x14ac:dyDescent="0.25">
      <c r="B191" s="105"/>
      <c r="C191" s="1" t="s">
        <v>70</v>
      </c>
      <c r="D191" s="46"/>
      <c r="E191" s="85">
        <v>1000</v>
      </c>
      <c r="F191" s="85">
        <v>1000</v>
      </c>
      <c r="G191" s="85">
        <v>1000</v>
      </c>
    </row>
    <row r="192" spans="2:7" x14ac:dyDescent="0.25">
      <c r="B192" s="105"/>
      <c r="C192" s="1"/>
      <c r="D192" s="46"/>
      <c r="E192" s="85"/>
      <c r="F192" s="85"/>
      <c r="G192" s="85"/>
    </row>
    <row r="193" spans="2:7" x14ac:dyDescent="0.25">
      <c r="B193" s="122"/>
      <c r="C193" s="67" t="s">
        <v>75</v>
      </c>
      <c r="D193" s="99"/>
      <c r="E193" s="92">
        <f>SUM(E98+E104+E107+E112+E115+E118+E123+E126+E129+E134+E137+E145+E148+E151+E154+E158+E163+E166+E170+E173+E176+E179+E184+E189)</f>
        <v>1404300</v>
      </c>
      <c r="F193" s="92">
        <f t="shared" ref="F193:G193" si="13">SUM(F98+F104+F107+F112+F115+F118+F123+F126+F129+F134+F137+F145+F148+F151+F154+F158+F163+F166+F170+F173+F176+F179+F184+F189)</f>
        <v>1422300</v>
      </c>
      <c r="G193" s="92">
        <f t="shared" si="13"/>
        <v>1423300</v>
      </c>
    </row>
    <row r="194" spans="2:7" x14ac:dyDescent="0.25">
      <c r="B194" s="105" t="s">
        <v>4</v>
      </c>
      <c r="C194" s="1" t="s">
        <v>4</v>
      </c>
      <c r="D194" s="43"/>
      <c r="E194" s="85"/>
      <c r="F194" s="85"/>
      <c r="G194" s="85"/>
    </row>
    <row r="195" spans="2:7" x14ac:dyDescent="0.25">
      <c r="B195" s="123"/>
      <c r="C195" s="34" t="s">
        <v>87</v>
      </c>
      <c r="D195" s="43"/>
      <c r="E195" s="89">
        <v>840000</v>
      </c>
      <c r="F195" s="89">
        <v>850000</v>
      </c>
      <c r="G195" s="89">
        <v>850000</v>
      </c>
    </row>
    <row r="196" spans="2:7" x14ac:dyDescent="0.25">
      <c r="B196" s="123"/>
      <c r="C196" s="35" t="s">
        <v>64</v>
      </c>
      <c r="D196" s="43"/>
      <c r="E196" s="89">
        <v>516000</v>
      </c>
      <c r="F196" s="89">
        <v>530000</v>
      </c>
      <c r="G196" s="89">
        <v>530000</v>
      </c>
    </row>
    <row r="197" spans="2:7" x14ac:dyDescent="0.25">
      <c r="B197" s="123"/>
      <c r="C197" s="35" t="s">
        <v>46</v>
      </c>
      <c r="D197" s="43"/>
      <c r="E197" s="89">
        <v>94000</v>
      </c>
      <c r="F197" s="89">
        <v>100000</v>
      </c>
      <c r="G197" s="89">
        <v>100000</v>
      </c>
    </row>
    <row r="198" spans="2:7" x14ac:dyDescent="0.25">
      <c r="B198" s="123"/>
      <c r="C198" s="35" t="s">
        <v>47</v>
      </c>
      <c r="D198" s="43"/>
      <c r="E198" s="89">
        <v>142000</v>
      </c>
      <c r="F198" s="89">
        <v>160000</v>
      </c>
      <c r="G198" s="89">
        <v>160000</v>
      </c>
    </row>
    <row r="199" spans="2:7" ht="15.75" thickBot="1" x14ac:dyDescent="0.3">
      <c r="B199" s="123"/>
      <c r="C199" s="35" t="s">
        <v>57</v>
      </c>
      <c r="D199" s="43"/>
      <c r="E199" s="89">
        <v>212000</v>
      </c>
      <c r="F199" s="89">
        <v>220000</v>
      </c>
      <c r="G199" s="89">
        <v>220000</v>
      </c>
    </row>
    <row r="200" spans="2:7" ht="15.75" thickBot="1" x14ac:dyDescent="0.3">
      <c r="B200" s="118"/>
      <c r="C200" s="2"/>
      <c r="D200" s="37">
        <f>SUM(D194:D199)</f>
        <v>0</v>
      </c>
      <c r="E200" s="85">
        <f>SUM(E196:E199)</f>
        <v>964000</v>
      </c>
      <c r="F200" s="85">
        <f>SUM(F196:F199)</f>
        <v>1010000</v>
      </c>
      <c r="G200" s="85">
        <f>SUM(G196:G199)</f>
        <v>1010000</v>
      </c>
    </row>
    <row r="201" spans="2:7" ht="15.75" thickBot="1" x14ac:dyDescent="0.3">
      <c r="B201" s="14"/>
      <c r="C201" s="55" t="s">
        <v>94</v>
      </c>
      <c r="D201" s="43"/>
      <c r="E201" s="92">
        <f>SUM(E195:E199)</f>
        <v>1804000</v>
      </c>
      <c r="F201" s="92">
        <f>SUM(F195:F199)</f>
        <v>1860000</v>
      </c>
      <c r="G201" s="92">
        <f>SUM(G195:G199)</f>
        <v>1860000</v>
      </c>
    </row>
    <row r="202" spans="2:7" x14ac:dyDescent="0.25">
      <c r="B202" s="111"/>
      <c r="C202" s="5"/>
      <c r="D202" s="43"/>
      <c r="E202" s="85"/>
      <c r="F202" s="85"/>
      <c r="G202" s="85"/>
    </row>
    <row r="203" spans="2:7" x14ac:dyDescent="0.25">
      <c r="B203" s="143"/>
      <c r="C203" s="76" t="s">
        <v>48</v>
      </c>
      <c r="D203" s="43"/>
      <c r="E203" s="87">
        <f>SUM(E204:E212)</f>
        <v>307535</v>
      </c>
      <c r="F203" s="87">
        <f>SUM(F204:F211)</f>
        <v>270000</v>
      </c>
      <c r="G203" s="87">
        <f>SUM(G204:G211)</f>
        <v>321300</v>
      </c>
    </row>
    <row r="204" spans="2:7" x14ac:dyDescent="0.25">
      <c r="B204" s="144" t="s">
        <v>117</v>
      </c>
      <c r="C204" s="76" t="s">
        <v>118</v>
      </c>
      <c r="D204" s="43"/>
      <c r="E204" s="87">
        <v>60000</v>
      </c>
      <c r="F204" s="87">
        <v>40000</v>
      </c>
      <c r="G204" s="87">
        <v>0</v>
      </c>
    </row>
    <row r="205" spans="2:7" x14ac:dyDescent="0.25">
      <c r="B205" s="144" t="s">
        <v>148</v>
      </c>
      <c r="C205" s="76" t="s">
        <v>149</v>
      </c>
      <c r="D205" s="43"/>
      <c r="E205" s="87">
        <v>18000</v>
      </c>
      <c r="F205" s="87"/>
      <c r="G205" s="87">
        <v>20000</v>
      </c>
    </row>
    <row r="206" spans="2:7" x14ac:dyDescent="0.25">
      <c r="B206" s="144" t="s">
        <v>101</v>
      </c>
      <c r="C206" s="76" t="s">
        <v>137</v>
      </c>
      <c r="D206" s="100"/>
      <c r="E206" s="87">
        <v>30000</v>
      </c>
      <c r="F206" s="87">
        <v>80000</v>
      </c>
      <c r="G206" s="87">
        <v>91300</v>
      </c>
    </row>
    <row r="207" spans="2:7" x14ac:dyDescent="0.25">
      <c r="B207" s="144" t="s">
        <v>102</v>
      </c>
      <c r="C207" s="76" t="s">
        <v>31</v>
      </c>
      <c r="D207" s="100"/>
      <c r="E207" s="87">
        <v>79535</v>
      </c>
      <c r="F207" s="87">
        <v>150000</v>
      </c>
      <c r="G207" s="87">
        <v>200000</v>
      </c>
    </row>
    <row r="208" spans="2:7" x14ac:dyDescent="0.25">
      <c r="B208" s="144" t="s">
        <v>131</v>
      </c>
      <c r="C208" s="76" t="s">
        <v>132</v>
      </c>
      <c r="D208" s="100"/>
      <c r="E208" s="87">
        <v>15000</v>
      </c>
      <c r="F208" s="87">
        <v>0</v>
      </c>
      <c r="G208" s="87">
        <v>0</v>
      </c>
    </row>
    <row r="209" spans="2:12" x14ac:dyDescent="0.25">
      <c r="B209" s="144" t="s">
        <v>134</v>
      </c>
      <c r="C209" s="76" t="s">
        <v>136</v>
      </c>
      <c r="D209" s="100"/>
      <c r="E209" s="87">
        <v>50000</v>
      </c>
      <c r="F209" s="87">
        <v>0</v>
      </c>
      <c r="G209" s="87">
        <v>0</v>
      </c>
    </row>
    <row r="210" spans="2:12" x14ac:dyDescent="0.25">
      <c r="B210" s="144" t="s">
        <v>133</v>
      </c>
      <c r="C210" s="76" t="s">
        <v>138</v>
      </c>
      <c r="D210" s="100"/>
      <c r="E210" s="87">
        <v>10000</v>
      </c>
      <c r="F210" s="87">
        <v>0</v>
      </c>
      <c r="G210" s="87">
        <v>10000</v>
      </c>
    </row>
    <row r="211" spans="2:12" x14ac:dyDescent="0.25">
      <c r="B211" s="144" t="s">
        <v>144</v>
      </c>
      <c r="C211" s="76" t="s">
        <v>145</v>
      </c>
      <c r="D211" s="100"/>
      <c r="E211" s="87">
        <v>40000</v>
      </c>
      <c r="F211" s="87">
        <v>0</v>
      </c>
      <c r="G211" s="87">
        <v>0</v>
      </c>
    </row>
    <row r="212" spans="2:12" ht="15.75" thickBot="1" x14ac:dyDescent="0.3">
      <c r="B212" s="146" t="s">
        <v>152</v>
      </c>
      <c r="C212" s="147" t="s">
        <v>151</v>
      </c>
      <c r="D212" s="148"/>
      <c r="E212" s="87">
        <v>5000</v>
      </c>
      <c r="F212" s="87"/>
      <c r="G212" s="87"/>
    </row>
    <row r="213" spans="2:12" ht="15.75" thickBot="1" x14ac:dyDescent="0.3">
      <c r="B213" s="124" t="s">
        <v>4</v>
      </c>
      <c r="C213" s="2" t="s">
        <v>4</v>
      </c>
      <c r="D213" s="39">
        <f>SUM(D206:D211)</f>
        <v>0</v>
      </c>
      <c r="E213" s="85"/>
      <c r="F213" s="85"/>
      <c r="G213" s="85"/>
    </row>
    <row r="214" spans="2:12" ht="15.75" thickBot="1" x14ac:dyDescent="0.3">
      <c r="B214" s="16"/>
      <c r="C214" s="17" t="s">
        <v>76</v>
      </c>
      <c r="D214" s="43"/>
      <c r="E214" s="87">
        <f>E203</f>
        <v>307535</v>
      </c>
      <c r="F214" s="87">
        <f>F203</f>
        <v>270000</v>
      </c>
      <c r="G214" s="87">
        <f>G203</f>
        <v>321300</v>
      </c>
    </row>
    <row r="215" spans="2:12" ht="15.75" thickBot="1" x14ac:dyDescent="0.3">
      <c r="B215" s="111"/>
      <c r="C215" s="5"/>
      <c r="D215" s="41">
        <v>51540</v>
      </c>
      <c r="E215" s="85"/>
      <c r="F215" s="85"/>
      <c r="G215" s="85"/>
    </row>
    <row r="216" spans="2:12" ht="15.75" thickBot="1" x14ac:dyDescent="0.3">
      <c r="B216" s="18"/>
      <c r="C216" s="25" t="s">
        <v>78</v>
      </c>
      <c r="D216" s="43"/>
      <c r="E216" s="90">
        <v>101000</v>
      </c>
      <c r="F216" s="90">
        <v>101000</v>
      </c>
      <c r="G216" s="90">
        <v>101000</v>
      </c>
    </row>
    <row r="217" spans="2:12" ht="15.75" thickBot="1" x14ac:dyDescent="0.3">
      <c r="B217" s="111"/>
      <c r="C217" s="11"/>
      <c r="D217" s="46"/>
      <c r="E217" s="85"/>
      <c r="F217" s="85"/>
      <c r="G217" s="85"/>
    </row>
    <row r="218" spans="2:12" ht="15.75" thickBot="1" x14ac:dyDescent="0.3">
      <c r="B218" s="118"/>
      <c r="C218" s="53"/>
      <c r="D218" s="37">
        <f>SUM(D190+D200)</f>
        <v>0</v>
      </c>
      <c r="E218" s="85"/>
      <c r="F218" s="85"/>
      <c r="G218" s="85"/>
    </row>
    <row r="219" spans="2:12" ht="15.75" thickBot="1" x14ac:dyDescent="0.3">
      <c r="B219" s="14"/>
      <c r="C219" s="12" t="s">
        <v>50</v>
      </c>
      <c r="D219" s="39">
        <f>SUM(D213)</f>
        <v>0</v>
      </c>
      <c r="E219" s="92">
        <f>SUM(E193+E201)</f>
        <v>3208300</v>
      </c>
      <c r="F219" s="92">
        <f>SUM(F193+F201)</f>
        <v>3282300</v>
      </c>
      <c r="G219" s="92">
        <f>SUM(G193+G201)</f>
        <v>3283300</v>
      </c>
    </row>
    <row r="220" spans="2:12" ht="15.75" thickBot="1" x14ac:dyDescent="0.3">
      <c r="B220" s="16"/>
      <c r="C220" s="54" t="s">
        <v>48</v>
      </c>
      <c r="D220" s="41">
        <f>SUM(D215)</f>
        <v>51540</v>
      </c>
      <c r="E220" s="87">
        <f>SUM(E214)</f>
        <v>307535</v>
      </c>
      <c r="F220" s="87">
        <f>SUM(F214)</f>
        <v>270000</v>
      </c>
      <c r="G220" s="87">
        <f>SUM(G214)</f>
        <v>321300</v>
      </c>
    </row>
    <row r="221" spans="2:12" ht="15.75" thickBot="1" x14ac:dyDescent="0.3">
      <c r="B221" s="18"/>
      <c r="C221" s="25" t="s">
        <v>51</v>
      </c>
      <c r="D221" s="45"/>
      <c r="E221" s="90">
        <f>SUM(E216)</f>
        <v>101000</v>
      </c>
      <c r="F221" s="90">
        <f>SUM(F216)</f>
        <v>101000</v>
      </c>
      <c r="G221" s="90">
        <f>SUM(G216)</f>
        <v>101000</v>
      </c>
    </row>
    <row r="222" spans="2:12" ht="3.75" customHeight="1" thickBot="1" x14ac:dyDescent="0.3">
      <c r="B222" s="121"/>
      <c r="C222" s="8"/>
      <c r="D222" s="81">
        <f>SUM(D218:D221)</f>
        <v>51540</v>
      </c>
      <c r="E222" s="85"/>
      <c r="F222" s="85"/>
      <c r="G222" s="85"/>
    </row>
    <row r="223" spans="2:12" ht="30.75" customHeight="1" thickBot="1" x14ac:dyDescent="0.3">
      <c r="B223" s="32"/>
      <c r="C223" s="33" t="s">
        <v>77</v>
      </c>
      <c r="D223" s="117"/>
      <c r="E223" s="93">
        <f>SUM(E219:E221)</f>
        <v>3616835</v>
      </c>
      <c r="F223" s="93">
        <f>SUM(F219:F221)</f>
        <v>3653300</v>
      </c>
      <c r="G223" s="93">
        <f>SUM(G219:G221)</f>
        <v>3705600</v>
      </c>
      <c r="L223" s="74">
        <f>SUM(E76-E223)</f>
        <v>0</v>
      </c>
    </row>
    <row r="224" spans="2:12" ht="18" customHeight="1" x14ac:dyDescent="0.25">
      <c r="E224" s="74"/>
    </row>
    <row r="225" spans="2:5" x14ac:dyDescent="0.25">
      <c r="B225" t="s">
        <v>53</v>
      </c>
    </row>
    <row r="226" spans="2:5" x14ac:dyDescent="0.25">
      <c r="B226" t="s">
        <v>72</v>
      </c>
    </row>
    <row r="227" spans="2:5" x14ac:dyDescent="0.25">
      <c r="B227" t="s">
        <v>54</v>
      </c>
    </row>
    <row r="228" spans="2:5" x14ac:dyDescent="0.25">
      <c r="B228" t="s">
        <v>92</v>
      </c>
    </row>
    <row r="230" spans="2:5" x14ac:dyDescent="0.25">
      <c r="B230" t="s">
        <v>58</v>
      </c>
      <c r="C230" t="s">
        <v>59</v>
      </c>
      <c r="E230" t="s">
        <v>114</v>
      </c>
    </row>
    <row r="231" spans="2:5" x14ac:dyDescent="0.25">
      <c r="C231" t="s">
        <v>60</v>
      </c>
      <c r="E231" t="s">
        <v>115</v>
      </c>
    </row>
  </sheetData>
  <mergeCells count="4">
    <mergeCell ref="E49:E50"/>
    <mergeCell ref="B2:G2"/>
    <mergeCell ref="F49:F50"/>
    <mergeCell ref="G49:G50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864FB-34DF-4CF5-8818-7AEDA8DB23A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Hárok1</vt:lpstr>
      <vt:lpstr>Hárok4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Obecný Úrad  Kúty</dc:creator>
  <cp:lastModifiedBy>Kúty-PC</cp:lastModifiedBy>
  <cp:lastPrinted>2022-11-30T10:06:59Z</cp:lastPrinted>
  <dcterms:created xsi:type="dcterms:W3CDTF">2010-10-21T07:34:50Z</dcterms:created>
  <dcterms:modified xsi:type="dcterms:W3CDTF">2022-11-30T15:08:06Z</dcterms:modified>
</cp:coreProperties>
</file>